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28" yWindow="60" windowWidth="13824" windowHeight="9156"/>
  </bookViews>
  <sheets>
    <sheet name="ДЧБ" sheetId="1" r:id="rId1"/>
  </sheets>
  <definedNames>
    <definedName name="APPT" localSheetId="0">ДЧБ!$F$14</definedName>
    <definedName name="FIO" localSheetId="0">ДЧБ!$H$14</definedName>
    <definedName name="LAST_CELL" localSheetId="0">ДЧБ!#REF!</definedName>
    <definedName name="SIGN" localSheetId="0">ДЧБ!$D$14:$J$15</definedName>
  </definedNames>
  <calcPr calcId="125725"/>
</workbook>
</file>

<file path=xl/calcChain.xml><?xml version="1.0" encoding="utf-8"?>
<calcChain xmlns="http://schemas.openxmlformats.org/spreadsheetml/2006/main">
  <c r="I5" i="1"/>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85"/>
  <c r="G5"/>
  <c r="L107"/>
  <c r="L112"/>
  <c r="L96"/>
  <c r="K89"/>
  <c r="K90"/>
  <c r="K91"/>
  <c r="K92"/>
  <c r="K93"/>
  <c r="K94"/>
  <c r="K96"/>
  <c r="K97"/>
  <c r="L97" s="1"/>
  <c r="K98"/>
  <c r="L98" s="1"/>
  <c r="K99"/>
  <c r="L99" s="1"/>
  <c r="K101"/>
  <c r="L101" s="1"/>
  <c r="K102"/>
  <c r="L102" s="1"/>
  <c r="K103"/>
  <c r="L103" s="1"/>
  <c r="K104"/>
  <c r="L104" s="1"/>
  <c r="K105"/>
  <c r="L105" s="1"/>
  <c r="K106"/>
  <c r="L106" s="1"/>
  <c r="K107"/>
  <c r="K108"/>
  <c r="L108" s="1"/>
  <c r="K109"/>
  <c r="L109" s="1"/>
  <c r="K110"/>
  <c r="L110" s="1"/>
  <c r="K111"/>
  <c r="L111" s="1"/>
  <c r="K112"/>
  <c r="K113"/>
  <c r="L113" s="1"/>
  <c r="K114"/>
  <c r="L114" s="1"/>
  <c r="K115"/>
  <c r="L115" s="1"/>
  <c r="K116"/>
  <c r="L116" s="1"/>
  <c r="K117"/>
  <c r="L117" s="1"/>
  <c r="K118"/>
  <c r="L118" s="1"/>
  <c r="K119"/>
  <c r="L119" s="1"/>
  <c r="K120"/>
  <c r="L120" s="1"/>
  <c r="K121"/>
  <c r="L121" s="1"/>
  <c r="K122"/>
  <c r="L122" s="1"/>
  <c r="K123"/>
  <c r="L123" s="1"/>
  <c r="K124"/>
  <c r="L124" s="1"/>
  <c r="K125"/>
  <c r="L125" s="1"/>
  <c r="K126"/>
  <c r="L126" s="1"/>
  <c r="K127"/>
  <c r="L127" s="1"/>
  <c r="L95"/>
  <c r="H84"/>
  <c r="J84"/>
  <c r="J128" s="1"/>
  <c r="G84"/>
  <c r="H52"/>
  <c r="H49"/>
  <c r="H45"/>
  <c r="H5" s="1"/>
  <c r="H128" s="1"/>
  <c r="H39"/>
  <c r="H20"/>
  <c r="H16"/>
  <c r="H12"/>
  <c r="H7"/>
  <c r="G128" l="1"/>
  <c r="I84"/>
  <c r="I128" s="1"/>
  <c r="L84"/>
  <c r="L128" s="1"/>
  <c r="K84"/>
  <c r="K128" s="1"/>
</calcChain>
</file>

<file path=xl/sharedStrings.xml><?xml version="1.0" encoding="utf-8"?>
<sst xmlns="http://schemas.openxmlformats.org/spreadsheetml/2006/main" count="631" uniqueCount="254">
  <si>
    <t>Финансовое управление Администрации Первомайского района</t>
  </si>
  <si>
    <t>Наименование Гл. администратор</t>
  </si>
  <si>
    <t>Наименование КВД</t>
  </si>
  <si>
    <t>Гл. администратор</t>
  </si>
  <si>
    <t>КВД</t>
  </si>
  <si>
    <t>Федеральная налоговая служба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</si>
  <si>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</si>
  <si>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</si>
  <si>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</si>
  <si>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</si>
  <si>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</si>
  <si>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</si>
  <si>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</si>
  <si>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</si>
  <si>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</si>
  <si>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</si>
  <si>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</si>
  <si>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</si>
  <si>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</si>
  <si>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</si>
  <si>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</si>
  <si>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</si>
  <si>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</si>
  <si>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</si>
  <si>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</si>
  <si>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</si>
  <si>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</si>
  <si>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</si>
  <si>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</si>
  <si>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</si>
  <si>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</si>
  <si>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</si>
  <si>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</si>
  <si>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</si>
  <si>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</si>
  <si>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</si>
  <si>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</si>
  <si>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Федеральное казначейство</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</si>
  <si>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</si>
  <si>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t>
  </si>
  <si>
    <t>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</si>
  <si>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</si>
  <si>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</si>
  <si>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</si>
  <si>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</si>
  <si>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</si>
  <si>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</si>
  <si>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</si>
  <si>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</si>
  <si>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1.05.01011.01.1000.110</t>
  </si>
  <si>
    <t>Налог, взимаемый с налогоплательщиков, выбравших в качестве объекта налогообложения доходы (пени по соответствующему платежу)</t>
  </si>
  <si>
    <t>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</si>
  <si>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</si>
  <si>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1.05.01011.01.3000.110</t>
  </si>
  <si>
    <t>Налог, взимаемый с налогоплательщиков, выбравших в качестве объекта налогообложения доходы (прочие поступления)</t>
  </si>
  <si>
    <t>1.05.01011.01.4000.110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</si>
  <si>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</si>
  <si>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1.05.01021.01.0000.110</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</si>
  <si>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</si>
  <si>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1.05.01021.01.1000.110</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</si>
  <si>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</si>
  <si>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1.05.01021.01.2100.110</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</si>
  <si>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</si>
  <si>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1.05.01021.01.3000.110</t>
  </si>
  <si>
    <t>Налог, взимаемый с налогоплательщиков, выбравших в качестве объекта налогообложения доходы, уменьшенные на величину расходов (прочие поступления)</t>
  </si>
  <si>
    <t>1.05.01021.01.4000.110</t>
  </si>
  <si>
    <t>Минимальный налог, зачисляемый в бюджеты субъектов Российской Федерации (за налоговые периоды, истекшие до 1 января 2016 года)</t>
  </si>
  <si>
    <t>1.05.01050.01.0000.110</t>
  </si>
  <si>
    <t>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</si>
  <si>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1.05.01050.01.1000.110</t>
  </si>
  <si>
    <t>Минимальный налог, зачисляемый в бюджеты субъектов Российской Федерации (пени по соответствующему платежу)</t>
  </si>
  <si>
    <t>1.05.01050.01.2100.110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</si>
  <si>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</si>
  <si>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</si>
  <si>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</si>
  <si>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(пени по соответствующему платежу)</t>
  </si>
  <si>
    <t>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</si>
  <si>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</si>
  <si>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1.05.02010.02.3000.110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</si>
  <si>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</si>
  <si>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</si>
  <si>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</si>
  <si>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1.05.02020.02.2100.110</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</si>
  <si>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</si>
  <si>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</si>
  <si>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</si>
  <si>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(пени по соответствующему платежу)</t>
  </si>
  <si>
    <t>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</si>
  <si>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</si>
  <si>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1.05.03010.01.3000.110</t>
  </si>
  <si>
    <t>Налог на добычу общераспространенных полезных ископаемых</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</si>
  <si>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</si>
  <si>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1.07.01020.01.1000.110</t>
  </si>
  <si>
    <t>Налог на добычу общераспространенных полезных ископаемых (пени по соответствующему платежу)</t>
  </si>
  <si>
    <t>1.07.01020.01.2100.110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</si>
  <si>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</si>
  <si>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</si>
  <si>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1.08.03010.01.1000.110</t>
  </si>
  <si>
    <t>Проценты, полученные от предоставления бюджетных кредитов внутри страны за счет средств бюджетов муниципальных районов</t>
  </si>
  <si>
    <t>903</t>
  </si>
  <si>
    <t>1.11.03050.05.0000.120</t>
  </si>
  <si>
    <t>Управление имущественных отношений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</si>
  <si>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</si>
  <si>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904</t>
  </si>
  <si>
    <t>1.11.05013.05.0000.120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</si>
  <si>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</si>
  <si>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1.11.05025.05.0000.120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</si>
  <si>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</si>
  <si>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</si>
  <si>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Федеральная служба по надзору в сфере природопользования</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</si>
  <si>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</si>
  <si>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</si>
  <si>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</si>
  <si>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1.12.01030.01.6000.120</t>
  </si>
  <si>
    <t>1.12.01041.01.6000.120</t>
  </si>
  <si>
    <t>Администрация Первомайского района</t>
  </si>
  <si>
    <t>Прочие доходы от компенсации затрат бюджетов муниципальных районов</t>
  </si>
  <si>
    <t>902</t>
  </si>
  <si>
    <t>1.13.02995.05.0000.130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</si>
  <si>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</si>
  <si>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1.14.02053.05.0000.410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</si>
  <si>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</si>
  <si>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1.14.06013.05.0000.430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</si>
  <si>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</si>
  <si>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</si>
  <si>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</si>
  <si>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1.16.03030.01.6000.140</t>
  </si>
  <si>
    <t>Министерство внутренних дел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</si>
  <si>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</si>
  <si>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t>
  </si>
  <si>
    <t>1.16.08010.01.6000.140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</si>
  <si>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</si>
  <si>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1.16.21050.05.6000.140</t>
  </si>
  <si>
    <t>831</t>
  </si>
  <si>
    <t>Денежные взыскания (штрафы) за нарушение законодательства Российской Федерации об охране и использовании животного мира</t>
  </si>
  <si>
    <t>1.16.25030.01.0000.140</t>
  </si>
  <si>
    <t>Федеральная служба по ветеринарному и фитосанитарному надзору</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</si>
  <si>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</si>
  <si>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t>
  </si>
  <si>
    <t>1.16.25060.01.6000.140</t>
  </si>
  <si>
    <t>Федеральная служба государственной регистрации, кадастра и картографии</t>
  </si>
  <si>
    <t>321</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</si>
  <si>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</si>
  <si>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1.16.28000.01.6000.140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</si>
  <si>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</si>
  <si>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</si>
  <si>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</si>
  <si>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1.16.33050.05.0000.140</t>
  </si>
  <si>
    <t>Федеральная антимонопольная служба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</si>
  <si>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</si>
  <si>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</si>
  <si>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</si>
  <si>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</si>
  <si>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1.16.43000.01.6000.140</t>
  </si>
  <si>
    <t>810</t>
  </si>
  <si>
    <t>Прочие поступления от денежных взысканий (штрафов) и иных сумм в возмещение ущерба, зачисляемые в бюджеты муниципальных районов</t>
  </si>
  <si>
    <t>1.16.90050.05.0000.140</t>
  </si>
  <si>
    <t>818</t>
  </si>
  <si>
    <t>836</t>
  </si>
  <si>
    <t>Федеральное агентство по рыболовству</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</si>
  <si>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</si>
  <si>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t>
  </si>
  <si>
    <t>1.16.90050.05.6000.140</t>
  </si>
  <si>
    <t>Невыясненные поступления, зачисляемые в бюджеты муниципальных районов</t>
  </si>
  <si>
    <t>1.17.01050.05.0000.180</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</si>
  <si>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</si>
  <si>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</si>
  <si>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софинансирование капитальных вложений в объекты муниципальной собственности</t>
  </si>
  <si>
    <t>Муниципальное казенное учреждение "Отдел культуры Администрации Первомайского района</t>
  </si>
  <si>
    <t>Субсидии бюджетам муниципальных районов на обеспечение развития и укрепления материально-технической базы муниципальных домов культуры</t>
  </si>
  <si>
    <t>907</t>
  </si>
  <si>
    <t>Субсидии бюджетам муниципальных районов на реализацию мероприятий по обеспечению жильем молодых семей</t>
  </si>
  <si>
    <t>Субсидия бюджетам муниципальных районов на поддержку отрасли культуры</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</si>
  <si>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</si>
  <si>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</si>
  <si>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реализацию мероприятий по устойчивому развитию сельских территорий</t>
  </si>
  <si>
    <t>Прочие субсидии бюджетам муниципальных районов</t>
  </si>
  <si>
    <t>Муниципальное казенное учреждение "Управление образования Администрации Первомайского района"</t>
  </si>
  <si>
    <t>905</t>
  </si>
  <si>
    <t>Субвенции бюджетам муниципальных районов на выполнение передаваемых полномочий субъектов Российской Федерации</t>
  </si>
  <si>
    <t>Управление сельского хозяйства Администрации Первомайского района</t>
  </si>
  <si>
    <t>909</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</si>
  <si>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</si>
  <si>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</si>
  <si>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</si>
  <si>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</si>
  <si>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</si>
  <si>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повышение продуктивности в молочном скотоводстве</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</si>
  <si>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</si>
  <si>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</si>
  <si>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</si>
  <si>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</si>
  <si>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бюджетными учреждениями остатков субсидий прошлых лет</t>
  </si>
  <si>
    <t>2.18.05010.05.0000.180</t>
  </si>
  <si>
    <t>Доходы бюджетов муниципальных районов от возврата автономными учреждениями остатков субсидий прошлых лет</t>
  </si>
  <si>
    <t>2.18.05020.05.0000.180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</si>
  <si>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районов</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</si>
  <si>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</si>
  <si>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</si>
  <si>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Итого</t>
  </si>
  <si>
    <t>№п/п</t>
  </si>
  <si>
    <t>Наименование группы источников доходов</t>
  </si>
  <si>
    <t>Реестр источников доходов бюджета МО "Первомайский район на 2019 год и плановый период 2020 и 2021 годов</t>
  </si>
  <si>
    <t>3</t>
  </si>
  <si>
    <t>4</t>
  </si>
  <si>
    <t>5</t>
  </si>
  <si>
    <t>6</t>
  </si>
  <si>
    <t>8</t>
  </si>
  <si>
    <t>Прогноз доходов бюджета</t>
  </si>
  <si>
    <t>Оценка исполнения 2018 года</t>
  </si>
  <si>
    <t>Кассовое поступление (по состоянию на 01.11.2018)</t>
  </si>
  <si>
    <t>Прогноз доходов бюджета на 2018 год</t>
  </si>
  <si>
    <t>Налоговые и неналоговые доходы</t>
  </si>
  <si>
    <t>Безвозмездные поступления</t>
  </si>
  <si>
    <t>Классификатор доходов бюджета</t>
  </si>
  <si>
    <t>Главный администратор доходов бюджета</t>
  </si>
  <si>
    <t>1 00 00000 00 0000 000</t>
  </si>
  <si>
    <t>НАЛОГОВЫЕ И НЕНАЛОГОВЫЕ ДОХОДЫ</t>
  </si>
  <si>
    <t>1.01.02000.01.0000.110</t>
  </si>
  <si>
    <t>Налог на доходы физических лиц</t>
  </si>
  <si>
    <t>1.05.01010.01.0000.110</t>
  </si>
  <si>
    <t>1.05.02000.02.0000.110</t>
  </si>
  <si>
    <t>1.05.03000.01.0000.110</t>
  </si>
  <si>
    <t>1.07.01000.01.0000.110</t>
  </si>
  <si>
    <t>1.08.03000.01.0000.110</t>
  </si>
  <si>
    <t>1.12.01000.01.6000.120</t>
  </si>
  <si>
    <t>2 00 00000 00 0000 000</t>
  </si>
  <si>
    <t>2.02.15001.05.0000.150</t>
  </si>
  <si>
    <t>2.02.15002.05.0000.150</t>
  </si>
  <si>
    <t>2.02.20077.05.0000.150</t>
  </si>
  <si>
    <t>2.02.25467.05.0000.150</t>
  </si>
  <si>
    <t>2.02.25497.05.0000.150</t>
  </si>
  <si>
    <t>2.02.25519.05.0000.150</t>
  </si>
  <si>
    <t>2.02.25527.05.0000.150</t>
  </si>
  <si>
    <t>2.02.25555.05.0000.150</t>
  </si>
  <si>
    <t>2.02.25567.05.0000.150</t>
  </si>
  <si>
    <t>2.02.29999.05.0000.150</t>
  </si>
  <si>
    <t>2.02.30024.05.0000.150</t>
  </si>
  <si>
    <t>2.02.30027.05.0000.150</t>
  </si>
  <si>
    <t>2.02.35082.05.0000.150</t>
  </si>
  <si>
    <t>2.02.35118.05.0000.150</t>
  </si>
  <si>
    <t>2.02.35120.05.0000.150</t>
  </si>
  <si>
    <t>2.02.35260.05.0000.150</t>
  </si>
  <si>
    <t>2.02.35542.05.0000.150</t>
  </si>
  <si>
    <t>2.02.35543.05.0000.150</t>
  </si>
  <si>
    <t>2.02.40014.05.0000.150</t>
  </si>
  <si>
    <t>2.02.49999.05.0000.150</t>
  </si>
  <si>
    <t>2.18.60010.05.0000.150</t>
  </si>
  <si>
    <t>2.19.25018.05.0000.150</t>
  </si>
  <si>
    <t>2.19.25020.05.0000.150</t>
  </si>
  <si>
    <t>2.19.60010.05.0000.150</t>
  </si>
  <si>
    <t>2019 год</t>
  </si>
  <si>
    <t>2020 год</t>
  </si>
  <si>
    <t>2021 год</t>
  </si>
</sst>
</file>

<file path=xl/styles.xml><?xml version="1.0" encoding="utf-8"?>
<styleSheet xmlns="http://schemas.openxmlformats.org/spreadsheetml/2006/main">
  <numFmts count="1">
    <numFmt numFmtId="164" formatCode="?"/>
  </numFmts>
  <fonts count="11">
    <font>
      <sz val="10"/>
      <name val="Arial"/>
    </font>
    <font>
      <sz val="8"/>
      <name val="Arial Narrow"/>
      <family val="2"/>
      <charset val="204"/>
    </font>
    <font>
      <b/>
      <sz val="8"/>
      <name val="Arial Narrow"/>
      <family val="2"/>
      <charset val="204"/>
    </font>
    <font>
      <sz val="8"/>
      <name val="Times New Roman"/>
      <family val="1"/>
      <charset val="204"/>
    </font>
    <font>
      <b/>
      <sz val="8"/>
      <name val="Times New Roman"/>
      <family val="1"/>
      <charset val="204"/>
    </font>
    <font>
      <sz val="9"/>
      <name val="Times New Roman"/>
      <family val="1"/>
      <charset val="204"/>
    </font>
    <font>
      <b/>
      <sz val="9"/>
      <name val="Times New Roman"/>
      <family val="1"/>
      <charset val="204"/>
    </font>
    <font>
      <b/>
      <sz val="8"/>
      <name val="Arial Narrow"/>
      <family val="2"/>
      <charset val="204"/>
    </font>
    <font>
      <sz val="8"/>
      <name val="Arial"/>
      <family val="2"/>
      <charset val="204"/>
    </font>
    <font>
      <b/>
      <sz val="7"/>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53">
    <xf numFmtId="0" fontId="0" fillId="0" borderId="0" xfId="0"/>
    <xf numFmtId="0" fontId="0" fillId="0" borderId="2" xfId="0" applyBorder="1"/>
    <xf numFmtId="49" fontId="4" fillId="0" borderId="3" xfId="0" applyNumberFormat="1" applyFont="1" applyBorder="1" applyAlignment="1" applyProtection="1">
      <alignment horizontal="center" vertical="center" wrapText="1"/>
    </xf>
    <xf numFmtId="49" fontId="4" fillId="0" borderId="2" xfId="0" applyNumberFormat="1" applyFont="1" applyBorder="1" applyAlignment="1" applyProtection="1">
      <alignment horizontal="center" vertical="center" wrapText="1"/>
    </xf>
    <xf numFmtId="0" fontId="3" fillId="0" borderId="2" xfId="0" applyFont="1" applyBorder="1" applyAlignment="1">
      <alignment wrapText="1"/>
    </xf>
    <xf numFmtId="49" fontId="6" fillId="0" borderId="2" xfId="0" applyNumberFormat="1" applyFont="1" applyBorder="1" applyAlignment="1" applyProtection="1">
      <alignment horizontal="center" vertical="center" wrapText="1"/>
    </xf>
    <xf numFmtId="0" fontId="6" fillId="0" borderId="2" xfId="0" applyFont="1" applyBorder="1" applyAlignment="1">
      <alignment horizontal="center" vertical="center"/>
    </xf>
    <xf numFmtId="49" fontId="1" fillId="0" borderId="2"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left" vertical="center" wrapText="1"/>
    </xf>
    <xf numFmtId="0" fontId="6" fillId="0" borderId="2" xfId="0" applyFont="1" applyBorder="1" applyAlignment="1">
      <alignment wrapText="1"/>
    </xf>
    <xf numFmtId="0" fontId="3" fillId="0" borderId="2" xfId="0" applyFont="1" applyBorder="1" applyAlignment="1">
      <alignment horizontal="center"/>
    </xf>
    <xf numFmtId="0" fontId="8" fillId="0" borderId="2" xfId="0" applyFont="1" applyBorder="1" applyAlignment="1">
      <alignment horizontal="center"/>
    </xf>
    <xf numFmtId="164" fontId="1" fillId="0" borderId="2" xfId="0" applyNumberFormat="1" applyFont="1" applyBorder="1" applyAlignment="1" applyProtection="1">
      <alignment horizontal="left" vertical="center" wrapText="1"/>
    </xf>
    <xf numFmtId="0" fontId="8" fillId="0" borderId="2" xfId="0" applyFont="1" applyFill="1" applyBorder="1" applyAlignment="1">
      <alignment horizontal="center"/>
    </xf>
    <xf numFmtId="49" fontId="7" fillId="0" borderId="2" xfId="0" applyNumberFormat="1" applyFont="1" applyBorder="1" applyAlignment="1" applyProtection="1">
      <alignment horizontal="center" vertical="center" wrapText="1"/>
    </xf>
    <xf numFmtId="49" fontId="5" fillId="0" borderId="2" xfId="0" applyNumberFormat="1" applyFont="1" applyBorder="1" applyAlignment="1" applyProtection="1">
      <alignment horizontal="left" vertical="center" wrapText="1"/>
    </xf>
    <xf numFmtId="49" fontId="3" fillId="0" borderId="2" xfId="0" applyNumberFormat="1" applyFont="1" applyBorder="1" applyAlignment="1" applyProtection="1">
      <alignment horizontal="center" vertical="center" wrapText="1"/>
    </xf>
    <xf numFmtId="49" fontId="9" fillId="0" borderId="2" xfId="0" applyNumberFormat="1" applyFont="1" applyBorder="1" applyAlignment="1" applyProtection="1">
      <alignment horizontal="center" vertical="center" wrapText="1"/>
    </xf>
    <xf numFmtId="4" fontId="1" fillId="0" borderId="2" xfId="0" applyNumberFormat="1" applyFont="1" applyBorder="1" applyAlignment="1" applyProtection="1">
      <alignment horizontal="right" vertical="center" wrapText="1"/>
    </xf>
    <xf numFmtId="4" fontId="2" fillId="0" borderId="2" xfId="0" applyNumberFormat="1" applyFont="1" applyBorder="1" applyAlignment="1" applyProtection="1">
      <alignment horizontal="right" vertical="center" wrapText="1"/>
    </xf>
    <xf numFmtId="4" fontId="0" fillId="0" borderId="0" xfId="0" applyNumberFormat="1"/>
    <xf numFmtId="4" fontId="1" fillId="0" borderId="0" xfId="0" applyNumberFormat="1" applyFont="1"/>
    <xf numFmtId="4" fontId="2" fillId="0" borderId="2" xfId="0" applyNumberFormat="1" applyFont="1" applyBorder="1" applyAlignment="1">
      <alignment horizontal="center" vertical="center"/>
    </xf>
    <xf numFmtId="4" fontId="1" fillId="0" borderId="2" xfId="0" applyNumberFormat="1" applyFont="1" applyBorder="1" applyAlignment="1">
      <alignment horizontal="right" vertical="center"/>
    </xf>
    <xf numFmtId="4" fontId="0" fillId="0" borderId="2" xfId="0" applyNumberFormat="1" applyBorder="1" applyAlignment="1">
      <alignment horizontal="right" vertical="center"/>
    </xf>
    <xf numFmtId="4" fontId="1" fillId="0" borderId="6" xfId="0" applyNumberFormat="1" applyFont="1" applyBorder="1" applyAlignment="1">
      <alignment horizontal="right" vertical="center"/>
    </xf>
    <xf numFmtId="4" fontId="3" fillId="0" borderId="2" xfId="0" applyNumberFormat="1" applyFont="1" applyBorder="1" applyAlignment="1">
      <alignment horizontal="right" vertical="center"/>
    </xf>
    <xf numFmtId="4" fontId="2" fillId="0" borderId="2" xfId="0" applyNumberFormat="1" applyFont="1" applyBorder="1"/>
    <xf numFmtId="4" fontId="2" fillId="0" borderId="2" xfId="0" applyNumberFormat="1" applyFont="1" applyBorder="1" applyAlignment="1" applyProtection="1">
      <alignment horizontal="center" vertical="center" wrapText="1"/>
    </xf>
    <xf numFmtId="49" fontId="2" fillId="0" borderId="2" xfId="0" applyNumberFormat="1" applyFont="1" applyBorder="1" applyAlignment="1">
      <alignment horizontal="center" vertical="center" wrapText="1"/>
    </xf>
    <xf numFmtId="4" fontId="3" fillId="0" borderId="2" xfId="0" applyNumberFormat="1" applyFont="1" applyBorder="1" applyAlignment="1" applyProtection="1">
      <alignment horizontal="center" vertical="center" wrapText="1"/>
    </xf>
    <xf numFmtId="4" fontId="3" fillId="0" borderId="4" xfId="0" applyNumberFormat="1" applyFont="1" applyBorder="1" applyAlignment="1" applyProtection="1">
      <alignment horizontal="center" vertical="center" wrapText="1"/>
    </xf>
    <xf numFmtId="49" fontId="3" fillId="0" borderId="2" xfId="0" applyNumberFormat="1" applyFont="1" applyBorder="1" applyAlignment="1">
      <alignment horizontal="center" vertical="center"/>
    </xf>
    <xf numFmtId="49" fontId="3" fillId="0" borderId="2" xfId="0" applyNumberFormat="1" applyFont="1" applyBorder="1" applyAlignment="1" applyProtection="1">
      <alignment horizontal="left" vertical="center" wrapText="1"/>
    </xf>
    <xf numFmtId="164" fontId="3" fillId="0" borderId="2" xfId="0" applyNumberFormat="1" applyFont="1" applyBorder="1" applyAlignment="1" applyProtection="1">
      <alignment horizontal="left" vertical="center" wrapText="1"/>
    </xf>
    <xf numFmtId="49" fontId="4" fillId="0" borderId="2" xfId="0" applyNumberFormat="1" applyFont="1" applyBorder="1" applyAlignment="1" applyProtection="1">
      <alignment horizontal="center"/>
    </xf>
    <xf numFmtId="49" fontId="4" fillId="0" borderId="2" xfId="0" applyNumberFormat="1" applyFont="1" applyBorder="1" applyAlignment="1" applyProtection="1">
      <alignment horizontal="left"/>
    </xf>
    <xf numFmtId="0" fontId="3" fillId="0" borderId="2"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7"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5" xfId="0" applyNumberFormat="1" applyFont="1" applyBorder="1" applyAlignment="1" applyProtection="1">
      <alignment horizontal="center" vertical="center" wrapText="1"/>
    </xf>
    <xf numFmtId="4" fontId="4" fillId="0" borderId="6" xfId="0" applyNumberFormat="1" applyFont="1" applyBorder="1" applyAlignment="1" applyProtection="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0" fillId="0" borderId="1" xfId="0" applyFont="1" applyBorder="1" applyAlignment="1" applyProtection="1">
      <alignment horizontal="center" vertical="center" wrapText="1"/>
    </xf>
    <xf numFmtId="0" fontId="10" fillId="0" borderId="1" xfId="0" applyFont="1" applyBorder="1" applyAlignment="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ransitionEvaluation="1"/>
  <dimension ref="A1:L129"/>
  <sheetViews>
    <sheetView showGridLines="0" tabSelected="1" workbookViewId="0">
      <selection sqref="A1:L1"/>
    </sheetView>
  </sheetViews>
  <sheetFormatPr defaultRowHeight="12.75" customHeight="1"/>
  <cols>
    <col min="1" max="1" width="4.33203125" customWidth="1"/>
    <col min="2" max="2" width="10" customWidth="1"/>
    <col min="3" max="3" width="14.5546875" customWidth="1"/>
    <col min="4" max="4" width="28.88671875" customWidth="1"/>
    <col min="5" max="5" width="5.77734375" customWidth="1"/>
    <col min="6" max="6" width="22.109375" customWidth="1"/>
    <col min="7" max="7" width="9.6640625" style="20" customWidth="1"/>
    <col min="8" max="8" width="9.44140625" style="20" customWidth="1"/>
    <col min="9" max="9" width="9.6640625" style="20" customWidth="1"/>
    <col min="10" max="11" width="9.77734375" style="21" customWidth="1"/>
    <col min="12" max="12" width="9.6640625" style="21" customWidth="1"/>
  </cols>
  <sheetData>
    <row r="1" spans="1:12" ht="35.4" customHeight="1">
      <c r="A1" s="51" t="s">
        <v>202</v>
      </c>
      <c r="B1" s="52"/>
      <c r="C1" s="52"/>
      <c r="D1" s="52"/>
      <c r="E1" s="52"/>
      <c r="F1" s="52"/>
      <c r="G1" s="52"/>
      <c r="H1" s="52"/>
      <c r="I1" s="52"/>
      <c r="J1" s="52"/>
      <c r="K1" s="52"/>
      <c r="L1" s="52"/>
    </row>
    <row r="2" spans="1:12" ht="25.2" customHeight="1">
      <c r="A2" s="38" t="s">
        <v>200</v>
      </c>
      <c r="B2" s="38" t="s">
        <v>201</v>
      </c>
      <c r="C2" s="47" t="s">
        <v>214</v>
      </c>
      <c r="D2" s="48"/>
      <c r="E2" s="49" t="s">
        <v>215</v>
      </c>
      <c r="F2" s="50"/>
      <c r="G2" s="45" t="s">
        <v>211</v>
      </c>
      <c r="H2" s="45" t="s">
        <v>210</v>
      </c>
      <c r="I2" s="43" t="s">
        <v>209</v>
      </c>
      <c r="J2" s="40" t="s">
        <v>208</v>
      </c>
      <c r="K2" s="41"/>
      <c r="L2" s="42"/>
    </row>
    <row r="3" spans="1:12" ht="41.4" customHeight="1">
      <c r="A3" s="39"/>
      <c r="B3" s="39"/>
      <c r="C3" s="3" t="s">
        <v>4</v>
      </c>
      <c r="D3" s="3" t="s">
        <v>2</v>
      </c>
      <c r="E3" s="3" t="s">
        <v>3</v>
      </c>
      <c r="F3" s="2" t="s">
        <v>1</v>
      </c>
      <c r="G3" s="46"/>
      <c r="H3" s="46"/>
      <c r="I3" s="44"/>
      <c r="J3" s="29" t="s">
        <v>251</v>
      </c>
      <c r="K3" s="29" t="s">
        <v>252</v>
      </c>
      <c r="L3" s="29" t="s">
        <v>253</v>
      </c>
    </row>
    <row r="4" spans="1:12" ht="13.2">
      <c r="A4" s="37">
        <v>1</v>
      </c>
      <c r="B4" s="37">
        <v>2</v>
      </c>
      <c r="C4" s="16" t="s">
        <v>203</v>
      </c>
      <c r="D4" s="16" t="s">
        <v>204</v>
      </c>
      <c r="E4" s="16" t="s">
        <v>205</v>
      </c>
      <c r="F4" s="16" t="s">
        <v>206</v>
      </c>
      <c r="G4" s="30">
        <v>7</v>
      </c>
      <c r="H4" s="31" t="s">
        <v>207</v>
      </c>
      <c r="I4" s="32">
        <v>9</v>
      </c>
      <c r="J4" s="32">
        <v>10</v>
      </c>
      <c r="K4" s="32">
        <v>11</v>
      </c>
      <c r="L4" s="32">
        <v>12</v>
      </c>
    </row>
    <row r="5" spans="1:12" ht="22.8">
      <c r="A5" s="6"/>
      <c r="B5" s="6"/>
      <c r="C5" s="17" t="s">
        <v>216</v>
      </c>
      <c r="D5" s="5" t="s">
        <v>217</v>
      </c>
      <c r="E5" s="5"/>
      <c r="F5" s="5"/>
      <c r="G5" s="28">
        <f>G6+G22+G23+G24+G25+G26+G39+G45+G49+G52+G54+G55+G56+G57+G58+G61+G62+G63+G64+G65+G66+G67+G68+G69+G70+G71+G72+G73+G74+G75+G76+G77+G78+G79+G80+G81+G82+G83</f>
        <v>94846655.879999995</v>
      </c>
      <c r="H5" s="28">
        <f t="shared" ref="H5" si="0">H6+H22+H23+H24+H25+H26+H39+H45+H49+H52+H54+H55+H56+H57+H58+H61+H62+H63+H64+H65+H66+H67+H68+H69+H70+H71+H72+H73+H74+H75+H76+H77+H78+H79+H80+H81+H82+H83</f>
        <v>80285760.709999993</v>
      </c>
      <c r="I5" s="28">
        <f>I6+I22+I23+I24+I25+I26+I39+I45+I49+I52+I55+I56+I57+I58+I61+I62+I63+I64+I65+I66+I67+I68+I69+I70+I71+I72+I73+I74+I75+I76+I77+I78+I79+I80+I81+I82+I83</f>
        <v>97241100</v>
      </c>
      <c r="J5" s="22">
        <v>101445000</v>
      </c>
      <c r="K5" s="22">
        <v>107743000</v>
      </c>
      <c r="L5" s="22">
        <v>115718000</v>
      </c>
    </row>
    <row r="6" spans="1:12" ht="30" customHeight="1">
      <c r="A6" s="10">
        <v>1</v>
      </c>
      <c r="B6" s="4" t="s">
        <v>212</v>
      </c>
      <c r="C6" s="16" t="s">
        <v>218</v>
      </c>
      <c r="D6" s="15" t="s">
        <v>219</v>
      </c>
      <c r="E6" s="7" t="s">
        <v>7</v>
      </c>
      <c r="F6" s="8" t="s">
        <v>5</v>
      </c>
      <c r="G6" s="18">
        <v>71165900</v>
      </c>
      <c r="H6" s="18">
        <v>59059951.240000002</v>
      </c>
      <c r="I6" s="23">
        <v>73861800</v>
      </c>
      <c r="J6" s="23">
        <v>80885000</v>
      </c>
      <c r="K6" s="23">
        <v>86545000</v>
      </c>
      <c r="L6" s="23">
        <v>92408000</v>
      </c>
    </row>
    <row r="7" spans="1:12" ht="0.6" hidden="1" customHeight="1">
      <c r="A7" s="11"/>
      <c r="B7" s="4" t="s">
        <v>212</v>
      </c>
      <c r="C7" s="7" t="s">
        <v>8</v>
      </c>
      <c r="D7" s="8" t="s">
        <v>6</v>
      </c>
      <c r="E7" s="7" t="s">
        <v>7</v>
      </c>
      <c r="F7" s="8" t="s">
        <v>5</v>
      </c>
      <c r="G7" s="18">
        <v>68565900</v>
      </c>
      <c r="H7" s="18">
        <f>H8+H9+H10+H11</f>
        <v>56944609.049999997</v>
      </c>
      <c r="I7" s="23"/>
      <c r="J7" s="23"/>
      <c r="K7" s="23"/>
      <c r="L7" s="25"/>
    </row>
    <row r="8" spans="1:12" ht="0.6" hidden="1" customHeight="1">
      <c r="A8" s="11"/>
      <c r="B8" s="4" t="s">
        <v>212</v>
      </c>
      <c r="C8" s="7" t="s">
        <v>10</v>
      </c>
      <c r="D8" s="12" t="s">
        <v>9</v>
      </c>
      <c r="E8" s="7" t="s">
        <v>7</v>
      </c>
      <c r="F8" s="8" t="s">
        <v>5</v>
      </c>
      <c r="G8" s="18">
        <v>0</v>
      </c>
      <c r="H8" s="18">
        <v>56744381.390000001</v>
      </c>
      <c r="I8" s="23"/>
      <c r="J8" s="23"/>
      <c r="K8" s="23"/>
      <c r="L8" s="23"/>
    </row>
    <row r="9" spans="1:12" ht="71.400000000000006" hidden="1">
      <c r="A9" s="11"/>
      <c r="B9" s="4" t="s">
        <v>212</v>
      </c>
      <c r="C9" s="7" t="s">
        <v>12</v>
      </c>
      <c r="D9" s="12" t="s">
        <v>11</v>
      </c>
      <c r="E9" s="7" t="s">
        <v>7</v>
      </c>
      <c r="F9" s="8" t="s">
        <v>5</v>
      </c>
      <c r="G9" s="18">
        <v>0</v>
      </c>
      <c r="H9" s="18">
        <v>78218.899999999994</v>
      </c>
      <c r="I9" s="23"/>
      <c r="J9" s="23"/>
      <c r="K9" s="23"/>
      <c r="L9" s="23"/>
    </row>
    <row r="10" spans="1:12" ht="3.6" hidden="1" customHeight="1">
      <c r="A10" s="11"/>
      <c r="B10" s="4" t="s">
        <v>212</v>
      </c>
      <c r="C10" s="7" t="s">
        <v>14</v>
      </c>
      <c r="D10" s="12" t="s">
        <v>13</v>
      </c>
      <c r="E10" s="7" t="s">
        <v>7</v>
      </c>
      <c r="F10" s="8" t="s">
        <v>5</v>
      </c>
      <c r="G10" s="18">
        <v>0</v>
      </c>
      <c r="H10" s="18">
        <v>133564.9</v>
      </c>
      <c r="I10" s="23"/>
      <c r="J10" s="23"/>
      <c r="K10" s="23"/>
      <c r="L10" s="23"/>
    </row>
    <row r="11" spans="1:12" ht="71.400000000000006" hidden="1">
      <c r="A11" s="11"/>
      <c r="B11" s="4" t="s">
        <v>212</v>
      </c>
      <c r="C11" s="7" t="s">
        <v>16</v>
      </c>
      <c r="D11" s="12" t="s">
        <v>15</v>
      </c>
      <c r="E11" s="7" t="s">
        <v>7</v>
      </c>
      <c r="F11" s="8" t="s">
        <v>5</v>
      </c>
      <c r="G11" s="18">
        <v>0</v>
      </c>
      <c r="H11" s="18">
        <v>-11556.14</v>
      </c>
      <c r="I11" s="23"/>
      <c r="J11" s="23"/>
      <c r="K11" s="23"/>
      <c r="L11" s="23"/>
    </row>
    <row r="12" spans="1:12" ht="90" hidden="1" customHeight="1">
      <c r="A12" s="11"/>
      <c r="B12" s="4" t="s">
        <v>212</v>
      </c>
      <c r="C12" s="7" t="s">
        <v>18</v>
      </c>
      <c r="D12" s="12" t="s">
        <v>17</v>
      </c>
      <c r="E12" s="7" t="s">
        <v>7</v>
      </c>
      <c r="F12" s="8" t="s">
        <v>5</v>
      </c>
      <c r="G12" s="18">
        <v>200000</v>
      </c>
      <c r="H12" s="18">
        <f>H13+FIO+H15</f>
        <v>65457.779999999992</v>
      </c>
      <c r="I12" s="23"/>
      <c r="J12" s="23"/>
      <c r="K12" s="23"/>
      <c r="L12" s="23"/>
    </row>
    <row r="13" spans="1:12" ht="1.2" hidden="1" customHeight="1">
      <c r="A13" s="11"/>
      <c r="B13" s="4" t="s">
        <v>212</v>
      </c>
      <c r="C13" s="7" t="s">
        <v>20</v>
      </c>
      <c r="D13" s="12" t="s">
        <v>19</v>
      </c>
      <c r="E13" s="7" t="s">
        <v>7</v>
      </c>
      <c r="F13" s="8" t="s">
        <v>5</v>
      </c>
      <c r="G13" s="18">
        <v>0</v>
      </c>
      <c r="H13" s="18">
        <v>76032.23</v>
      </c>
      <c r="I13" s="23"/>
      <c r="J13" s="23"/>
      <c r="K13" s="23"/>
      <c r="L13" s="23"/>
    </row>
    <row r="14" spans="1:12" ht="102" hidden="1">
      <c r="A14" s="11"/>
      <c r="B14" s="4" t="s">
        <v>212</v>
      </c>
      <c r="C14" s="7" t="s">
        <v>22</v>
      </c>
      <c r="D14" s="12" t="s">
        <v>21</v>
      </c>
      <c r="E14" s="7" t="s">
        <v>7</v>
      </c>
      <c r="F14" s="8" t="s">
        <v>5</v>
      </c>
      <c r="G14" s="18">
        <v>0</v>
      </c>
      <c r="H14" s="18">
        <v>1155.2</v>
      </c>
      <c r="I14" s="23"/>
      <c r="J14" s="23"/>
      <c r="K14" s="23"/>
      <c r="L14" s="23"/>
    </row>
    <row r="15" spans="1:12" ht="0.6" hidden="1" customHeight="1">
      <c r="A15" s="11"/>
      <c r="B15" s="4" t="s">
        <v>212</v>
      </c>
      <c r="C15" s="7" t="s">
        <v>24</v>
      </c>
      <c r="D15" s="12" t="s">
        <v>23</v>
      </c>
      <c r="E15" s="7" t="s">
        <v>7</v>
      </c>
      <c r="F15" s="8" t="s">
        <v>5</v>
      </c>
      <c r="G15" s="18">
        <v>0</v>
      </c>
      <c r="H15" s="18">
        <v>-11729.65</v>
      </c>
      <c r="I15" s="23"/>
      <c r="J15" s="23"/>
      <c r="K15" s="23"/>
      <c r="L15" s="23"/>
    </row>
    <row r="16" spans="1:12" ht="40.799999999999997" hidden="1">
      <c r="A16" s="11"/>
      <c r="B16" s="4" t="s">
        <v>212</v>
      </c>
      <c r="C16" s="7" t="s">
        <v>26</v>
      </c>
      <c r="D16" s="8" t="s">
        <v>25</v>
      </c>
      <c r="E16" s="7" t="s">
        <v>7</v>
      </c>
      <c r="F16" s="8" t="s">
        <v>5</v>
      </c>
      <c r="G16" s="18">
        <v>1200000</v>
      </c>
      <c r="H16" s="18">
        <f>H17+H18+H19</f>
        <v>577989.13</v>
      </c>
      <c r="I16" s="23"/>
      <c r="J16" s="23"/>
      <c r="K16" s="23"/>
      <c r="L16" s="23"/>
    </row>
    <row r="17" spans="1:12" ht="0.6" hidden="1" customHeight="1">
      <c r="A17" s="11"/>
      <c r="B17" s="4" t="s">
        <v>212</v>
      </c>
      <c r="C17" s="7" t="s">
        <v>28</v>
      </c>
      <c r="D17" s="8" t="s">
        <v>27</v>
      </c>
      <c r="E17" s="7" t="s">
        <v>7</v>
      </c>
      <c r="F17" s="8" t="s">
        <v>5</v>
      </c>
      <c r="G17" s="18">
        <v>0</v>
      </c>
      <c r="H17" s="18">
        <v>556282.85</v>
      </c>
      <c r="I17" s="23"/>
      <c r="J17" s="23"/>
      <c r="K17" s="23"/>
      <c r="L17" s="23"/>
    </row>
    <row r="18" spans="1:12" ht="1.2" hidden="1" customHeight="1">
      <c r="A18" s="11"/>
      <c r="B18" s="4" t="s">
        <v>212</v>
      </c>
      <c r="C18" s="7" t="s">
        <v>30</v>
      </c>
      <c r="D18" s="8" t="s">
        <v>29</v>
      </c>
      <c r="E18" s="7" t="s">
        <v>7</v>
      </c>
      <c r="F18" s="8" t="s">
        <v>5</v>
      </c>
      <c r="G18" s="18">
        <v>0</v>
      </c>
      <c r="H18" s="18">
        <v>7278.23</v>
      </c>
      <c r="I18" s="23"/>
      <c r="J18" s="23"/>
      <c r="K18" s="23"/>
      <c r="L18" s="23"/>
    </row>
    <row r="19" spans="1:12" ht="71.400000000000006" hidden="1">
      <c r="A19" s="11"/>
      <c r="B19" s="4" t="s">
        <v>212</v>
      </c>
      <c r="C19" s="7" t="s">
        <v>32</v>
      </c>
      <c r="D19" s="8" t="s">
        <v>31</v>
      </c>
      <c r="E19" s="7" t="s">
        <v>7</v>
      </c>
      <c r="F19" s="8" t="s">
        <v>5</v>
      </c>
      <c r="G19" s="18">
        <v>0</v>
      </c>
      <c r="H19" s="18">
        <v>14428.05</v>
      </c>
      <c r="I19" s="23"/>
      <c r="J19" s="23"/>
      <c r="K19" s="23"/>
      <c r="L19" s="23"/>
    </row>
    <row r="20" spans="1:12" ht="0.6" hidden="1" customHeight="1">
      <c r="A20" s="11"/>
      <c r="B20" s="4" t="s">
        <v>212</v>
      </c>
      <c r="C20" s="7" t="s">
        <v>34</v>
      </c>
      <c r="D20" s="12" t="s">
        <v>33</v>
      </c>
      <c r="E20" s="7" t="s">
        <v>7</v>
      </c>
      <c r="F20" s="8" t="s">
        <v>5</v>
      </c>
      <c r="G20" s="18">
        <v>1200000</v>
      </c>
      <c r="H20" s="18">
        <f>H21</f>
        <v>1471895.28</v>
      </c>
      <c r="I20" s="23"/>
      <c r="J20" s="23"/>
      <c r="K20" s="23"/>
      <c r="L20" s="23"/>
    </row>
    <row r="21" spans="1:12" ht="102" hidden="1">
      <c r="A21" s="11"/>
      <c r="B21" s="4" t="s">
        <v>212</v>
      </c>
      <c r="C21" s="7" t="s">
        <v>36</v>
      </c>
      <c r="D21" s="12" t="s">
        <v>35</v>
      </c>
      <c r="E21" s="7" t="s">
        <v>7</v>
      </c>
      <c r="F21" s="8" t="s">
        <v>5</v>
      </c>
      <c r="G21" s="18">
        <v>0</v>
      </c>
      <c r="H21" s="18">
        <v>1471895.28</v>
      </c>
      <c r="I21" s="23"/>
      <c r="J21" s="23"/>
      <c r="K21" s="23"/>
      <c r="L21" s="23"/>
    </row>
    <row r="22" spans="1:12" ht="62.4" customHeight="1">
      <c r="A22" s="11">
        <v>2</v>
      </c>
      <c r="B22" s="4" t="s">
        <v>212</v>
      </c>
      <c r="C22" s="16" t="s">
        <v>40</v>
      </c>
      <c r="D22" s="33" t="s">
        <v>38</v>
      </c>
      <c r="E22" s="16" t="s">
        <v>39</v>
      </c>
      <c r="F22" s="33" t="s">
        <v>37</v>
      </c>
      <c r="G22" s="18">
        <v>771000</v>
      </c>
      <c r="H22" s="18">
        <v>768122.14</v>
      </c>
      <c r="I22" s="18">
        <v>771000</v>
      </c>
      <c r="J22" s="23">
        <v>1034000</v>
      </c>
      <c r="K22" s="23">
        <v>1183000</v>
      </c>
      <c r="L22" s="23">
        <v>1962000</v>
      </c>
    </row>
    <row r="23" spans="1:12" ht="88.8" customHeight="1">
      <c r="A23" s="11">
        <v>3</v>
      </c>
      <c r="B23" s="4" t="s">
        <v>212</v>
      </c>
      <c r="C23" s="16" t="s">
        <v>42</v>
      </c>
      <c r="D23" s="34" t="s">
        <v>41</v>
      </c>
      <c r="E23" s="16" t="s">
        <v>39</v>
      </c>
      <c r="F23" s="33" t="s">
        <v>37</v>
      </c>
      <c r="G23" s="18">
        <v>8000</v>
      </c>
      <c r="H23" s="18">
        <v>7126.71</v>
      </c>
      <c r="I23" s="18">
        <v>8000</v>
      </c>
      <c r="J23" s="23">
        <v>6500</v>
      </c>
      <c r="K23" s="23">
        <v>7400</v>
      </c>
      <c r="L23" s="23">
        <v>11500</v>
      </c>
    </row>
    <row r="24" spans="1:12" ht="75" customHeight="1">
      <c r="A24" s="11">
        <v>4</v>
      </c>
      <c r="B24" s="4" t="s">
        <v>212</v>
      </c>
      <c r="C24" s="16" t="s">
        <v>44</v>
      </c>
      <c r="D24" s="33" t="s">
        <v>43</v>
      </c>
      <c r="E24" s="16" t="s">
        <v>39</v>
      </c>
      <c r="F24" s="33" t="s">
        <v>37</v>
      </c>
      <c r="G24" s="18">
        <v>1290000</v>
      </c>
      <c r="H24" s="18">
        <v>1139718.52</v>
      </c>
      <c r="I24" s="18">
        <v>1290000</v>
      </c>
      <c r="J24" s="23">
        <v>1519000</v>
      </c>
      <c r="K24" s="23">
        <v>1580000</v>
      </c>
      <c r="L24" s="23">
        <v>2553000</v>
      </c>
    </row>
    <row r="25" spans="1:12" ht="71.400000000000006">
      <c r="A25" s="11">
        <v>5</v>
      </c>
      <c r="B25" s="4" t="s">
        <v>212</v>
      </c>
      <c r="C25" s="16" t="s">
        <v>46</v>
      </c>
      <c r="D25" s="33" t="s">
        <v>45</v>
      </c>
      <c r="E25" s="16" t="s">
        <v>39</v>
      </c>
      <c r="F25" s="33" t="s">
        <v>37</v>
      </c>
      <c r="G25" s="18">
        <v>-147000</v>
      </c>
      <c r="H25" s="18">
        <v>-173504.42</v>
      </c>
      <c r="I25" s="18">
        <v>-147000</v>
      </c>
      <c r="J25" s="23">
        <v>-207000</v>
      </c>
      <c r="K25" s="23">
        <v>-214000</v>
      </c>
      <c r="L25" s="23">
        <v>-346000</v>
      </c>
    </row>
    <row r="26" spans="1:12" ht="33" customHeight="1">
      <c r="A26" s="13">
        <v>6</v>
      </c>
      <c r="B26" s="4" t="s">
        <v>212</v>
      </c>
      <c r="C26" s="16" t="s">
        <v>220</v>
      </c>
      <c r="D26" s="33" t="s">
        <v>47</v>
      </c>
      <c r="E26" s="16" t="s">
        <v>7</v>
      </c>
      <c r="F26" s="33" t="s">
        <v>5</v>
      </c>
      <c r="G26" s="18">
        <v>3763000</v>
      </c>
      <c r="H26" s="18">
        <v>4507345.76</v>
      </c>
      <c r="I26" s="26">
        <v>4858000</v>
      </c>
      <c r="J26" s="23">
        <v>5038000</v>
      </c>
      <c r="K26" s="23">
        <v>5219000</v>
      </c>
      <c r="L26" s="23">
        <v>5423000</v>
      </c>
    </row>
    <row r="27" spans="1:12" ht="61.2" hidden="1">
      <c r="A27" s="11"/>
      <c r="B27" s="4" t="s">
        <v>212</v>
      </c>
      <c r="C27" s="16" t="s">
        <v>49</v>
      </c>
      <c r="D27" s="33" t="s">
        <v>48</v>
      </c>
      <c r="E27" s="16" t="s">
        <v>7</v>
      </c>
      <c r="F27" s="33" t="s">
        <v>5</v>
      </c>
      <c r="G27" s="18">
        <v>0</v>
      </c>
      <c r="H27" s="18">
        <v>2508712.02</v>
      </c>
      <c r="I27" s="24"/>
      <c r="J27" s="23"/>
      <c r="K27" s="23"/>
      <c r="L27" s="23"/>
    </row>
    <row r="28" spans="1:12" ht="40.799999999999997" hidden="1">
      <c r="A28" s="11"/>
      <c r="B28" s="4" t="s">
        <v>212</v>
      </c>
      <c r="C28" s="16" t="s">
        <v>51</v>
      </c>
      <c r="D28" s="33" t="s">
        <v>50</v>
      </c>
      <c r="E28" s="16" t="s">
        <v>7</v>
      </c>
      <c r="F28" s="33" t="s">
        <v>5</v>
      </c>
      <c r="G28" s="18">
        <v>0</v>
      </c>
      <c r="H28" s="18">
        <v>56391.01</v>
      </c>
      <c r="I28" s="24"/>
      <c r="J28" s="23"/>
      <c r="K28" s="23"/>
      <c r="L28" s="23"/>
    </row>
    <row r="29" spans="1:12" ht="61.2" hidden="1">
      <c r="A29" s="11"/>
      <c r="B29" s="4" t="s">
        <v>212</v>
      </c>
      <c r="C29" s="16" t="s">
        <v>53</v>
      </c>
      <c r="D29" s="33" t="s">
        <v>52</v>
      </c>
      <c r="E29" s="16" t="s">
        <v>7</v>
      </c>
      <c r="F29" s="33" t="s">
        <v>5</v>
      </c>
      <c r="G29" s="18">
        <v>0</v>
      </c>
      <c r="H29" s="18">
        <v>2007</v>
      </c>
      <c r="I29" s="24"/>
      <c r="J29" s="23"/>
      <c r="K29" s="23"/>
      <c r="L29" s="23"/>
    </row>
    <row r="30" spans="1:12" ht="40.799999999999997" hidden="1">
      <c r="A30" s="11"/>
      <c r="B30" s="4" t="s">
        <v>212</v>
      </c>
      <c r="C30" s="16" t="s">
        <v>55</v>
      </c>
      <c r="D30" s="33" t="s">
        <v>54</v>
      </c>
      <c r="E30" s="16" t="s">
        <v>7</v>
      </c>
      <c r="F30" s="33" t="s">
        <v>5</v>
      </c>
      <c r="G30" s="18">
        <v>0</v>
      </c>
      <c r="H30" s="18">
        <v>-1998.6</v>
      </c>
      <c r="I30" s="24"/>
      <c r="J30" s="23"/>
      <c r="K30" s="23"/>
      <c r="L30" s="23"/>
    </row>
    <row r="31" spans="1:12" ht="71.400000000000006" hidden="1">
      <c r="A31" s="11"/>
      <c r="B31" s="4" t="s">
        <v>212</v>
      </c>
      <c r="C31" s="16" t="s">
        <v>57</v>
      </c>
      <c r="D31" s="33" t="s">
        <v>56</v>
      </c>
      <c r="E31" s="16" t="s">
        <v>7</v>
      </c>
      <c r="F31" s="33" t="s">
        <v>5</v>
      </c>
      <c r="G31" s="18">
        <v>1360000</v>
      </c>
      <c r="H31" s="18">
        <v>0</v>
      </c>
      <c r="I31" s="24"/>
      <c r="J31" s="23"/>
      <c r="K31" s="23"/>
      <c r="L31" s="23"/>
    </row>
    <row r="32" spans="1:12" ht="1.2" hidden="1" customHeight="1">
      <c r="A32" s="11"/>
      <c r="B32" s="4" t="s">
        <v>212</v>
      </c>
      <c r="C32" s="16" t="s">
        <v>59</v>
      </c>
      <c r="D32" s="33" t="s">
        <v>58</v>
      </c>
      <c r="E32" s="16" t="s">
        <v>7</v>
      </c>
      <c r="F32" s="33" t="s">
        <v>5</v>
      </c>
      <c r="G32" s="18">
        <v>0</v>
      </c>
      <c r="H32" s="18">
        <v>1919281.75</v>
      </c>
      <c r="I32" s="24"/>
      <c r="J32" s="23"/>
      <c r="K32" s="23"/>
      <c r="L32" s="23"/>
    </row>
    <row r="33" spans="1:12" ht="51" hidden="1">
      <c r="A33" s="11"/>
      <c r="B33" s="4" t="s">
        <v>212</v>
      </c>
      <c r="C33" s="16" t="s">
        <v>61</v>
      </c>
      <c r="D33" s="33" t="s">
        <v>60</v>
      </c>
      <c r="E33" s="16" t="s">
        <v>7</v>
      </c>
      <c r="F33" s="33" t="s">
        <v>5</v>
      </c>
      <c r="G33" s="18">
        <v>0</v>
      </c>
      <c r="H33" s="18">
        <v>22270.58</v>
      </c>
      <c r="I33" s="24"/>
      <c r="J33" s="23"/>
      <c r="K33" s="23"/>
      <c r="L33" s="23"/>
    </row>
    <row r="34" spans="1:12" ht="71.400000000000006" hidden="1">
      <c r="A34" s="11"/>
      <c r="B34" s="4" t="s">
        <v>212</v>
      </c>
      <c r="C34" s="16" t="s">
        <v>63</v>
      </c>
      <c r="D34" s="33" t="s">
        <v>62</v>
      </c>
      <c r="E34" s="16" t="s">
        <v>7</v>
      </c>
      <c r="F34" s="33" t="s">
        <v>5</v>
      </c>
      <c r="G34" s="18">
        <v>0</v>
      </c>
      <c r="H34" s="18">
        <v>356.26</v>
      </c>
      <c r="I34" s="24"/>
      <c r="J34" s="23"/>
      <c r="K34" s="23"/>
      <c r="L34" s="23"/>
    </row>
    <row r="35" spans="1:12" ht="40.799999999999997" hidden="1">
      <c r="A35" s="11"/>
      <c r="B35" s="4" t="s">
        <v>212</v>
      </c>
      <c r="C35" s="16" t="s">
        <v>65</v>
      </c>
      <c r="D35" s="33" t="s">
        <v>64</v>
      </c>
      <c r="E35" s="16" t="s">
        <v>7</v>
      </c>
      <c r="F35" s="33" t="s">
        <v>5</v>
      </c>
      <c r="G35" s="18">
        <v>0</v>
      </c>
      <c r="H35" s="18">
        <v>-24</v>
      </c>
      <c r="I35" s="24"/>
      <c r="J35" s="23"/>
      <c r="K35" s="23"/>
      <c r="L35" s="23"/>
    </row>
    <row r="36" spans="1:12" ht="40.799999999999997" hidden="1">
      <c r="A36" s="11"/>
      <c r="B36" s="4" t="s">
        <v>212</v>
      </c>
      <c r="C36" s="16" t="s">
        <v>67</v>
      </c>
      <c r="D36" s="33" t="s">
        <v>66</v>
      </c>
      <c r="E36" s="16" t="s">
        <v>7</v>
      </c>
      <c r="F36" s="33" t="s">
        <v>5</v>
      </c>
      <c r="G36" s="18">
        <v>3000</v>
      </c>
      <c r="H36" s="18">
        <v>0</v>
      </c>
      <c r="I36" s="24"/>
      <c r="J36" s="23"/>
      <c r="K36" s="23"/>
      <c r="L36" s="23"/>
    </row>
    <row r="37" spans="1:12" ht="0.6" hidden="1" customHeight="1">
      <c r="A37" s="11"/>
      <c r="B37" s="4" t="s">
        <v>212</v>
      </c>
      <c r="C37" s="16" t="s">
        <v>69</v>
      </c>
      <c r="D37" s="33" t="s">
        <v>68</v>
      </c>
      <c r="E37" s="16" t="s">
        <v>7</v>
      </c>
      <c r="F37" s="33" t="s">
        <v>5</v>
      </c>
      <c r="G37" s="18">
        <v>0</v>
      </c>
      <c r="H37" s="18">
        <v>-191.55</v>
      </c>
      <c r="I37" s="24"/>
      <c r="J37" s="23"/>
      <c r="K37" s="23"/>
      <c r="L37" s="23"/>
    </row>
    <row r="38" spans="1:12" ht="31.2" hidden="1">
      <c r="A38" s="11"/>
      <c r="B38" s="4" t="s">
        <v>212</v>
      </c>
      <c r="C38" s="16" t="s">
        <v>71</v>
      </c>
      <c r="D38" s="33" t="s">
        <v>70</v>
      </c>
      <c r="E38" s="16" t="s">
        <v>7</v>
      </c>
      <c r="F38" s="33" t="s">
        <v>5</v>
      </c>
      <c r="G38" s="18">
        <v>0</v>
      </c>
      <c r="H38" s="18">
        <v>541.29</v>
      </c>
      <c r="I38" s="24"/>
      <c r="J38" s="23"/>
      <c r="K38" s="23"/>
      <c r="L38" s="23"/>
    </row>
    <row r="39" spans="1:12" ht="30" customHeight="1">
      <c r="A39" s="11">
        <v>7</v>
      </c>
      <c r="B39" s="4" t="s">
        <v>212</v>
      </c>
      <c r="C39" s="16" t="s">
        <v>221</v>
      </c>
      <c r="D39" s="33" t="s">
        <v>72</v>
      </c>
      <c r="E39" s="16" t="s">
        <v>7</v>
      </c>
      <c r="F39" s="33" t="s">
        <v>5</v>
      </c>
      <c r="G39" s="18">
        <v>3403000</v>
      </c>
      <c r="H39" s="18">
        <f>H40+H41+H42+H43+H44</f>
        <v>2566005.6599999997</v>
      </c>
      <c r="I39" s="26">
        <v>3020000</v>
      </c>
      <c r="J39" s="23">
        <v>3132000</v>
      </c>
      <c r="K39" s="23">
        <v>3245000</v>
      </c>
      <c r="L39" s="23">
        <v>3371000</v>
      </c>
    </row>
    <row r="40" spans="1:12" ht="51" hidden="1">
      <c r="A40" s="11"/>
      <c r="B40" s="4" t="s">
        <v>212</v>
      </c>
      <c r="C40" s="16" t="s">
        <v>74</v>
      </c>
      <c r="D40" s="33" t="s">
        <v>73</v>
      </c>
      <c r="E40" s="16" t="s">
        <v>7</v>
      </c>
      <c r="F40" s="33" t="s">
        <v>5</v>
      </c>
      <c r="G40" s="18">
        <v>0</v>
      </c>
      <c r="H40" s="18">
        <v>2531253.09</v>
      </c>
      <c r="I40" s="24"/>
      <c r="J40" s="23"/>
      <c r="K40" s="23"/>
      <c r="L40" s="23"/>
    </row>
    <row r="41" spans="1:12" ht="31.2" hidden="1">
      <c r="A41" s="11"/>
      <c r="B41" s="4" t="s">
        <v>212</v>
      </c>
      <c r="C41" s="16" t="s">
        <v>76</v>
      </c>
      <c r="D41" s="33" t="s">
        <v>75</v>
      </c>
      <c r="E41" s="16" t="s">
        <v>7</v>
      </c>
      <c r="F41" s="33" t="s">
        <v>5</v>
      </c>
      <c r="G41" s="18">
        <v>0</v>
      </c>
      <c r="H41" s="18">
        <v>7578.07</v>
      </c>
      <c r="I41" s="24"/>
      <c r="J41" s="23"/>
      <c r="K41" s="23"/>
      <c r="L41" s="23"/>
    </row>
    <row r="42" spans="1:12" ht="0.6" hidden="1" customHeight="1">
      <c r="A42" s="11"/>
      <c r="B42" s="4" t="s">
        <v>212</v>
      </c>
      <c r="C42" s="16" t="s">
        <v>78</v>
      </c>
      <c r="D42" s="33" t="s">
        <v>77</v>
      </c>
      <c r="E42" s="16" t="s">
        <v>7</v>
      </c>
      <c r="F42" s="33" t="s">
        <v>5</v>
      </c>
      <c r="G42" s="18">
        <v>0</v>
      </c>
      <c r="H42" s="18">
        <v>31211.45</v>
      </c>
      <c r="I42" s="24"/>
      <c r="J42" s="23"/>
      <c r="K42" s="23"/>
      <c r="L42" s="23"/>
    </row>
    <row r="43" spans="1:12" ht="61.2" hidden="1">
      <c r="A43" s="11"/>
      <c r="B43" s="4" t="s">
        <v>212</v>
      </c>
      <c r="C43" s="16" t="s">
        <v>80</v>
      </c>
      <c r="D43" s="33" t="s">
        <v>79</v>
      </c>
      <c r="E43" s="16" t="s">
        <v>7</v>
      </c>
      <c r="F43" s="33" t="s">
        <v>5</v>
      </c>
      <c r="G43" s="18">
        <v>0</v>
      </c>
      <c r="H43" s="18">
        <v>-4061.35</v>
      </c>
      <c r="I43" s="24"/>
      <c r="J43" s="23"/>
      <c r="K43" s="23"/>
      <c r="L43" s="23"/>
    </row>
    <row r="44" spans="1:12" ht="40.799999999999997" hidden="1">
      <c r="A44" s="11"/>
      <c r="B44" s="4" t="s">
        <v>212</v>
      </c>
      <c r="C44" s="16" t="s">
        <v>82</v>
      </c>
      <c r="D44" s="33" t="s">
        <v>81</v>
      </c>
      <c r="E44" s="16" t="s">
        <v>7</v>
      </c>
      <c r="F44" s="33" t="s">
        <v>5</v>
      </c>
      <c r="G44" s="18">
        <v>0</v>
      </c>
      <c r="H44" s="18">
        <v>24.4</v>
      </c>
      <c r="I44" s="24"/>
      <c r="J44" s="23"/>
      <c r="K44" s="23"/>
      <c r="L44" s="23"/>
    </row>
    <row r="45" spans="1:12" ht="30.6" customHeight="1">
      <c r="A45" s="11">
        <v>8</v>
      </c>
      <c r="B45" s="4" t="s">
        <v>212</v>
      </c>
      <c r="C45" s="16" t="s">
        <v>222</v>
      </c>
      <c r="D45" s="33" t="s">
        <v>83</v>
      </c>
      <c r="E45" s="16" t="s">
        <v>7</v>
      </c>
      <c r="F45" s="33" t="s">
        <v>5</v>
      </c>
      <c r="G45" s="18">
        <v>12000</v>
      </c>
      <c r="H45" s="18">
        <f>H46+H47+H48</f>
        <v>75083.55</v>
      </c>
      <c r="I45" s="26">
        <v>93500</v>
      </c>
      <c r="J45" s="23">
        <v>97000</v>
      </c>
      <c r="K45" s="23">
        <v>100500</v>
      </c>
      <c r="L45" s="23">
        <v>104500</v>
      </c>
    </row>
    <row r="46" spans="1:12" ht="40.799999999999997" hidden="1">
      <c r="A46" s="11"/>
      <c r="B46" s="4" t="s">
        <v>212</v>
      </c>
      <c r="C46" s="16" t="s">
        <v>85</v>
      </c>
      <c r="D46" s="33" t="s">
        <v>84</v>
      </c>
      <c r="E46" s="16" t="s">
        <v>7</v>
      </c>
      <c r="F46" s="33" t="s">
        <v>5</v>
      </c>
      <c r="G46" s="18">
        <v>0</v>
      </c>
      <c r="H46" s="18">
        <v>73258.77</v>
      </c>
      <c r="I46" s="26"/>
      <c r="J46" s="23"/>
      <c r="K46" s="23"/>
      <c r="L46" s="23"/>
    </row>
    <row r="47" spans="1:12" ht="0.6" hidden="1" customHeight="1">
      <c r="A47" s="11"/>
      <c r="B47" s="4" t="s">
        <v>212</v>
      </c>
      <c r="C47" s="16" t="s">
        <v>87</v>
      </c>
      <c r="D47" s="33" t="s">
        <v>86</v>
      </c>
      <c r="E47" s="16" t="s">
        <v>7</v>
      </c>
      <c r="F47" s="33" t="s">
        <v>5</v>
      </c>
      <c r="G47" s="18">
        <v>0</v>
      </c>
      <c r="H47" s="18">
        <v>1324.78</v>
      </c>
      <c r="I47" s="26"/>
      <c r="J47" s="23"/>
      <c r="K47" s="23"/>
      <c r="L47" s="23"/>
    </row>
    <row r="48" spans="1:12" ht="40.799999999999997" hidden="1">
      <c r="A48" s="11"/>
      <c r="B48" s="4" t="s">
        <v>212</v>
      </c>
      <c r="C48" s="16" t="s">
        <v>89</v>
      </c>
      <c r="D48" s="33" t="s">
        <v>88</v>
      </c>
      <c r="E48" s="16" t="s">
        <v>7</v>
      </c>
      <c r="F48" s="33" t="s">
        <v>5</v>
      </c>
      <c r="G48" s="18">
        <v>0</v>
      </c>
      <c r="H48" s="18">
        <v>500</v>
      </c>
      <c r="I48" s="26"/>
      <c r="J48" s="23"/>
      <c r="K48" s="23"/>
      <c r="L48" s="23"/>
    </row>
    <row r="49" spans="1:12" ht="34.200000000000003" customHeight="1">
      <c r="A49" s="11">
        <v>9</v>
      </c>
      <c r="B49" s="4" t="s">
        <v>212</v>
      </c>
      <c r="C49" s="16" t="s">
        <v>223</v>
      </c>
      <c r="D49" s="33" t="s">
        <v>90</v>
      </c>
      <c r="E49" s="16" t="s">
        <v>7</v>
      </c>
      <c r="F49" s="33" t="s">
        <v>5</v>
      </c>
      <c r="G49" s="18">
        <v>201000</v>
      </c>
      <c r="H49" s="18">
        <f>H50+H51</f>
        <v>982825.52</v>
      </c>
      <c r="I49" s="26">
        <v>982800</v>
      </c>
      <c r="J49" s="23">
        <v>970000</v>
      </c>
      <c r="K49" s="23">
        <v>1005000</v>
      </c>
      <c r="L49" s="23">
        <v>1045000</v>
      </c>
    </row>
    <row r="50" spans="1:12" ht="34.799999999999997" hidden="1" customHeight="1">
      <c r="A50" s="11"/>
      <c r="B50" s="4" t="s">
        <v>212</v>
      </c>
      <c r="C50" s="16" t="s">
        <v>92</v>
      </c>
      <c r="D50" s="33" t="s">
        <v>91</v>
      </c>
      <c r="E50" s="16" t="s">
        <v>7</v>
      </c>
      <c r="F50" s="33" t="s">
        <v>5</v>
      </c>
      <c r="G50" s="18">
        <v>0</v>
      </c>
      <c r="H50" s="18">
        <v>982822</v>
      </c>
      <c r="I50" s="26"/>
      <c r="J50" s="23"/>
      <c r="K50" s="23"/>
      <c r="L50" s="23"/>
    </row>
    <row r="51" spans="1:12" ht="0.6" hidden="1" customHeight="1">
      <c r="A51" s="11"/>
      <c r="B51" s="4" t="s">
        <v>212</v>
      </c>
      <c r="C51" s="16" t="s">
        <v>94</v>
      </c>
      <c r="D51" s="33" t="s">
        <v>93</v>
      </c>
      <c r="E51" s="16" t="s">
        <v>7</v>
      </c>
      <c r="F51" s="33" t="s">
        <v>5</v>
      </c>
      <c r="G51" s="18">
        <v>0</v>
      </c>
      <c r="H51" s="18">
        <v>3.52</v>
      </c>
      <c r="I51" s="26"/>
      <c r="J51" s="23"/>
      <c r="K51" s="23"/>
      <c r="L51" s="23"/>
    </row>
    <row r="52" spans="1:12" ht="51">
      <c r="A52" s="11">
        <v>10</v>
      </c>
      <c r="B52" s="4" t="s">
        <v>212</v>
      </c>
      <c r="C52" s="16" t="s">
        <v>224</v>
      </c>
      <c r="D52" s="33" t="s">
        <v>95</v>
      </c>
      <c r="E52" s="16" t="s">
        <v>7</v>
      </c>
      <c r="F52" s="33" t="s">
        <v>5</v>
      </c>
      <c r="G52" s="18">
        <v>1182000</v>
      </c>
      <c r="H52" s="18">
        <f>H53</f>
        <v>1179322.8400000001</v>
      </c>
      <c r="I52" s="26">
        <v>1436000</v>
      </c>
      <c r="J52" s="23">
        <v>1497000</v>
      </c>
      <c r="K52" s="23">
        <v>1556000</v>
      </c>
      <c r="L52" s="23">
        <v>1622000</v>
      </c>
    </row>
    <row r="53" spans="1:12" ht="0.6" hidden="1" customHeight="1">
      <c r="A53" s="11"/>
      <c r="B53" s="4" t="s">
        <v>212</v>
      </c>
      <c r="C53" s="16" t="s">
        <v>97</v>
      </c>
      <c r="D53" s="34" t="s">
        <v>96</v>
      </c>
      <c r="E53" s="16" t="s">
        <v>7</v>
      </c>
      <c r="F53" s="33" t="s">
        <v>5</v>
      </c>
      <c r="G53" s="18">
        <v>0</v>
      </c>
      <c r="H53" s="18">
        <v>1179322.8400000001</v>
      </c>
      <c r="I53" s="26"/>
      <c r="J53" s="23"/>
      <c r="K53" s="23"/>
      <c r="L53" s="23"/>
    </row>
    <row r="54" spans="1:12" ht="31.2">
      <c r="A54" s="11">
        <v>11</v>
      </c>
      <c r="B54" s="4" t="s">
        <v>212</v>
      </c>
      <c r="C54" s="16" t="s">
        <v>100</v>
      </c>
      <c r="D54" s="33" t="s">
        <v>98</v>
      </c>
      <c r="E54" s="16" t="s">
        <v>99</v>
      </c>
      <c r="F54" s="33" t="s">
        <v>0</v>
      </c>
      <c r="G54" s="18">
        <v>19772.88</v>
      </c>
      <c r="H54" s="18">
        <v>1497.95</v>
      </c>
      <c r="I54" s="26">
        <v>0</v>
      </c>
      <c r="J54" s="23">
        <v>0</v>
      </c>
      <c r="K54" s="23">
        <v>0</v>
      </c>
      <c r="L54" s="23">
        <v>0</v>
      </c>
    </row>
    <row r="55" spans="1:12" ht="81.599999999999994">
      <c r="A55" s="11">
        <v>12</v>
      </c>
      <c r="B55" s="4" t="s">
        <v>212</v>
      </c>
      <c r="C55" s="16" t="s">
        <v>104</v>
      </c>
      <c r="D55" s="34" t="s">
        <v>102</v>
      </c>
      <c r="E55" s="16" t="s">
        <v>103</v>
      </c>
      <c r="F55" s="33" t="s">
        <v>101</v>
      </c>
      <c r="G55" s="18">
        <v>5410000</v>
      </c>
      <c r="H55" s="18">
        <v>4606765.75</v>
      </c>
      <c r="I55" s="26">
        <v>5410000</v>
      </c>
      <c r="J55" s="23">
        <v>5410000</v>
      </c>
      <c r="K55" s="23">
        <v>5410000</v>
      </c>
      <c r="L55" s="23">
        <v>5410000</v>
      </c>
    </row>
    <row r="56" spans="1:12" ht="71.400000000000006">
      <c r="A56" s="11">
        <v>13</v>
      </c>
      <c r="B56" s="4" t="s">
        <v>212</v>
      </c>
      <c r="C56" s="16" t="s">
        <v>106</v>
      </c>
      <c r="D56" s="33" t="s">
        <v>105</v>
      </c>
      <c r="E56" s="16" t="s">
        <v>103</v>
      </c>
      <c r="F56" s="33" t="s">
        <v>101</v>
      </c>
      <c r="G56" s="18">
        <v>14100</v>
      </c>
      <c r="H56" s="18">
        <v>10685.19</v>
      </c>
      <c r="I56" s="26">
        <v>6500</v>
      </c>
      <c r="J56" s="23">
        <v>6500</v>
      </c>
      <c r="K56" s="23">
        <v>6500</v>
      </c>
      <c r="L56" s="23">
        <v>6500</v>
      </c>
    </row>
    <row r="57" spans="1:12" ht="61.2">
      <c r="A57" s="11">
        <v>14</v>
      </c>
      <c r="B57" s="4" t="s">
        <v>212</v>
      </c>
      <c r="C57" s="16" t="s">
        <v>108</v>
      </c>
      <c r="D57" s="33" t="s">
        <v>107</v>
      </c>
      <c r="E57" s="16" t="s">
        <v>103</v>
      </c>
      <c r="F57" s="33" t="s">
        <v>101</v>
      </c>
      <c r="G57" s="18">
        <v>700000</v>
      </c>
      <c r="H57" s="18">
        <v>701441.94</v>
      </c>
      <c r="I57" s="26">
        <v>787000</v>
      </c>
      <c r="J57" s="23">
        <v>600000</v>
      </c>
      <c r="K57" s="23">
        <v>600000</v>
      </c>
      <c r="L57" s="23">
        <v>600000</v>
      </c>
    </row>
    <row r="58" spans="1:12" ht="61.2">
      <c r="A58" s="11">
        <v>15</v>
      </c>
      <c r="B58" s="4" t="s">
        <v>212</v>
      </c>
      <c r="C58" s="16" t="s">
        <v>225</v>
      </c>
      <c r="D58" s="33" t="s">
        <v>110</v>
      </c>
      <c r="E58" s="16" t="s">
        <v>111</v>
      </c>
      <c r="F58" s="33" t="s">
        <v>109</v>
      </c>
      <c r="G58" s="18">
        <v>165200</v>
      </c>
      <c r="H58" s="18">
        <v>208067.27</v>
      </c>
      <c r="I58" s="26">
        <v>208100</v>
      </c>
      <c r="J58" s="23">
        <v>170000</v>
      </c>
      <c r="K58" s="23">
        <v>170000</v>
      </c>
      <c r="L58" s="23">
        <v>170000</v>
      </c>
    </row>
    <row r="59" spans="1:12" ht="61.2" hidden="1">
      <c r="A59" s="11"/>
      <c r="B59" s="4" t="s">
        <v>212</v>
      </c>
      <c r="C59" s="16" t="s">
        <v>113</v>
      </c>
      <c r="D59" s="33" t="s">
        <v>112</v>
      </c>
      <c r="E59" s="16" t="s">
        <v>111</v>
      </c>
      <c r="F59" s="33" t="s">
        <v>109</v>
      </c>
      <c r="G59" s="18">
        <v>35000</v>
      </c>
      <c r="H59" s="18">
        <v>55943.13</v>
      </c>
      <c r="I59" s="26"/>
      <c r="J59" s="23"/>
      <c r="K59" s="23"/>
      <c r="L59" s="23"/>
    </row>
    <row r="60" spans="1:12" ht="1.2" hidden="1" customHeight="1">
      <c r="A60" s="11"/>
      <c r="B60" s="4" t="s">
        <v>212</v>
      </c>
      <c r="C60" s="16" t="s">
        <v>114</v>
      </c>
      <c r="D60" s="33" t="s">
        <v>114</v>
      </c>
      <c r="E60" s="16" t="s">
        <v>111</v>
      </c>
      <c r="F60" s="33" t="s">
        <v>109</v>
      </c>
      <c r="G60" s="18">
        <v>0</v>
      </c>
      <c r="H60" s="18">
        <v>17767.96</v>
      </c>
      <c r="I60" s="26"/>
      <c r="J60" s="23"/>
      <c r="K60" s="23"/>
      <c r="L60" s="23"/>
    </row>
    <row r="61" spans="1:12" ht="31.2">
      <c r="A61" s="11">
        <v>16</v>
      </c>
      <c r="B61" s="4" t="s">
        <v>212</v>
      </c>
      <c r="C61" s="16" t="s">
        <v>118</v>
      </c>
      <c r="D61" s="33" t="s">
        <v>116</v>
      </c>
      <c r="E61" s="16" t="s">
        <v>117</v>
      </c>
      <c r="F61" s="33" t="s">
        <v>115</v>
      </c>
      <c r="G61" s="18">
        <v>0</v>
      </c>
      <c r="H61" s="18">
        <v>32850</v>
      </c>
      <c r="I61" s="26">
        <v>32900</v>
      </c>
      <c r="J61" s="23">
        <v>0</v>
      </c>
      <c r="K61" s="23">
        <v>0</v>
      </c>
      <c r="L61" s="23">
        <v>0</v>
      </c>
    </row>
    <row r="62" spans="1:12" ht="31.2">
      <c r="A62" s="11">
        <v>17</v>
      </c>
      <c r="B62" s="4" t="s">
        <v>212</v>
      </c>
      <c r="C62" s="16" t="s">
        <v>118</v>
      </c>
      <c r="D62" s="33" t="s">
        <v>116</v>
      </c>
      <c r="E62" s="16" t="s">
        <v>99</v>
      </c>
      <c r="F62" s="33" t="s">
        <v>0</v>
      </c>
      <c r="G62" s="18">
        <v>100000</v>
      </c>
      <c r="H62" s="18">
        <v>0</v>
      </c>
      <c r="I62" s="26">
        <v>0</v>
      </c>
      <c r="J62" s="23">
        <v>0</v>
      </c>
      <c r="K62" s="23">
        <v>0</v>
      </c>
      <c r="L62" s="23">
        <v>0</v>
      </c>
    </row>
    <row r="63" spans="1:12" ht="91.8">
      <c r="A63" s="11">
        <v>18</v>
      </c>
      <c r="B63" s="4" t="s">
        <v>212</v>
      </c>
      <c r="C63" s="16" t="s">
        <v>120</v>
      </c>
      <c r="D63" s="34" t="s">
        <v>119</v>
      </c>
      <c r="E63" s="16" t="s">
        <v>103</v>
      </c>
      <c r="F63" s="33" t="s">
        <v>101</v>
      </c>
      <c r="G63" s="18">
        <v>4915683</v>
      </c>
      <c r="H63" s="18">
        <v>2983016.77</v>
      </c>
      <c r="I63" s="26">
        <v>2983000</v>
      </c>
      <c r="J63" s="23">
        <v>0</v>
      </c>
      <c r="K63" s="23">
        <v>0</v>
      </c>
      <c r="L63" s="23">
        <v>0</v>
      </c>
    </row>
    <row r="64" spans="1:12" ht="51">
      <c r="A64" s="11">
        <v>19</v>
      </c>
      <c r="B64" s="4" t="s">
        <v>212</v>
      </c>
      <c r="C64" s="16" t="s">
        <v>122</v>
      </c>
      <c r="D64" s="33" t="s">
        <v>121</v>
      </c>
      <c r="E64" s="16" t="s">
        <v>103</v>
      </c>
      <c r="F64" s="33" t="s">
        <v>101</v>
      </c>
      <c r="G64" s="18">
        <v>100000</v>
      </c>
      <c r="H64" s="18">
        <v>299531.40000000002</v>
      </c>
      <c r="I64" s="26">
        <v>299500</v>
      </c>
      <c r="J64" s="23">
        <v>100000</v>
      </c>
      <c r="K64" s="23">
        <v>100000</v>
      </c>
      <c r="L64" s="23">
        <v>100000</v>
      </c>
    </row>
    <row r="65" spans="1:12" ht="71.400000000000006">
      <c r="A65" s="11">
        <v>20</v>
      </c>
      <c r="B65" s="4" t="s">
        <v>212</v>
      </c>
      <c r="C65" s="16" t="s">
        <v>124</v>
      </c>
      <c r="D65" s="34" t="s">
        <v>123</v>
      </c>
      <c r="E65" s="16" t="s">
        <v>7</v>
      </c>
      <c r="F65" s="33" t="s">
        <v>5</v>
      </c>
      <c r="G65" s="18">
        <v>0</v>
      </c>
      <c r="H65" s="18">
        <v>-250</v>
      </c>
      <c r="I65" s="26">
        <v>0</v>
      </c>
      <c r="J65" s="23">
        <v>0</v>
      </c>
      <c r="K65" s="23">
        <v>0</v>
      </c>
      <c r="L65" s="23">
        <v>0</v>
      </c>
    </row>
    <row r="66" spans="1:12" ht="102">
      <c r="A66" s="11">
        <v>21</v>
      </c>
      <c r="B66" s="4" t="s">
        <v>212</v>
      </c>
      <c r="C66" s="16" t="s">
        <v>126</v>
      </c>
      <c r="D66" s="34" t="s">
        <v>125</v>
      </c>
      <c r="E66" s="16" t="s">
        <v>7</v>
      </c>
      <c r="F66" s="33" t="s">
        <v>5</v>
      </c>
      <c r="G66" s="18">
        <v>0</v>
      </c>
      <c r="H66" s="18">
        <v>9227.5</v>
      </c>
      <c r="I66" s="26">
        <v>9000</v>
      </c>
      <c r="J66" s="23">
        <v>0</v>
      </c>
      <c r="K66" s="23">
        <v>0</v>
      </c>
      <c r="L66" s="23">
        <v>0</v>
      </c>
    </row>
    <row r="67" spans="1:12" ht="91.8">
      <c r="A67" s="11">
        <v>22</v>
      </c>
      <c r="B67" s="4" t="s">
        <v>212</v>
      </c>
      <c r="C67" s="16" t="s">
        <v>130</v>
      </c>
      <c r="D67" s="34" t="s">
        <v>128</v>
      </c>
      <c r="E67" s="16" t="s">
        <v>129</v>
      </c>
      <c r="F67" s="33" t="s">
        <v>127</v>
      </c>
      <c r="G67" s="18">
        <v>130000</v>
      </c>
      <c r="H67" s="18">
        <v>215500</v>
      </c>
      <c r="I67" s="26">
        <v>219000</v>
      </c>
      <c r="J67" s="23">
        <v>200000</v>
      </c>
      <c r="K67" s="23">
        <v>200000</v>
      </c>
      <c r="L67" s="23">
        <v>200000</v>
      </c>
    </row>
    <row r="68" spans="1:12" ht="91.8">
      <c r="A68" s="11">
        <v>23</v>
      </c>
      <c r="B68" s="4" t="s">
        <v>212</v>
      </c>
      <c r="C68" s="16" t="s">
        <v>132</v>
      </c>
      <c r="D68" s="34" t="s">
        <v>131</v>
      </c>
      <c r="E68" s="16" t="s">
        <v>129</v>
      </c>
      <c r="F68" s="33" t="s">
        <v>127</v>
      </c>
      <c r="G68" s="18">
        <v>0</v>
      </c>
      <c r="H68" s="18">
        <v>163000</v>
      </c>
      <c r="I68" s="26">
        <v>163000</v>
      </c>
      <c r="J68" s="23">
        <v>170000</v>
      </c>
      <c r="K68" s="23">
        <v>170000</v>
      </c>
      <c r="L68" s="23">
        <v>170000</v>
      </c>
    </row>
    <row r="69" spans="1:12" ht="40.799999999999997">
      <c r="A69" s="11">
        <v>24</v>
      </c>
      <c r="B69" s="4" t="s">
        <v>212</v>
      </c>
      <c r="C69" s="16" t="s">
        <v>135</v>
      </c>
      <c r="D69" s="33" t="s">
        <v>134</v>
      </c>
      <c r="E69" s="16" t="s">
        <v>133</v>
      </c>
      <c r="F69" s="33" t="s">
        <v>133</v>
      </c>
      <c r="G69" s="18">
        <v>150000</v>
      </c>
      <c r="H69" s="18">
        <v>0</v>
      </c>
      <c r="I69" s="26">
        <v>0</v>
      </c>
      <c r="J69" s="23">
        <v>0</v>
      </c>
      <c r="K69" s="23">
        <v>0</v>
      </c>
      <c r="L69" s="23">
        <v>0</v>
      </c>
    </row>
    <row r="70" spans="1:12" ht="61.2">
      <c r="A70" s="11">
        <v>25</v>
      </c>
      <c r="B70" s="4" t="s">
        <v>212</v>
      </c>
      <c r="C70" s="16" t="s">
        <v>139</v>
      </c>
      <c r="D70" s="33" t="s">
        <v>137</v>
      </c>
      <c r="E70" s="16" t="s">
        <v>138</v>
      </c>
      <c r="F70" s="33" t="s">
        <v>136</v>
      </c>
      <c r="G70" s="18">
        <v>0</v>
      </c>
      <c r="H70" s="18">
        <v>1000</v>
      </c>
      <c r="I70" s="26">
        <v>1000</v>
      </c>
      <c r="J70" s="23">
        <v>0</v>
      </c>
      <c r="K70" s="23">
        <v>0</v>
      </c>
      <c r="L70" s="23">
        <v>0</v>
      </c>
    </row>
    <row r="71" spans="1:12" ht="61.2">
      <c r="A71" s="11">
        <v>26</v>
      </c>
      <c r="B71" s="4" t="s">
        <v>212</v>
      </c>
      <c r="C71" s="16" t="s">
        <v>139</v>
      </c>
      <c r="D71" s="33" t="s">
        <v>137</v>
      </c>
      <c r="E71" s="16" t="s">
        <v>141</v>
      </c>
      <c r="F71" s="33" t="s">
        <v>140</v>
      </c>
      <c r="G71" s="18">
        <v>0</v>
      </c>
      <c r="H71" s="18">
        <v>20000</v>
      </c>
      <c r="I71" s="26">
        <v>20000</v>
      </c>
      <c r="J71" s="23">
        <v>0</v>
      </c>
      <c r="K71" s="23">
        <v>0</v>
      </c>
      <c r="L71" s="23">
        <v>0</v>
      </c>
    </row>
    <row r="72" spans="1:12" ht="102">
      <c r="A72" s="11">
        <v>27</v>
      </c>
      <c r="B72" s="4" t="s">
        <v>212</v>
      </c>
      <c r="C72" s="16" t="s">
        <v>143</v>
      </c>
      <c r="D72" s="34" t="s">
        <v>142</v>
      </c>
      <c r="E72" s="16" t="s">
        <v>129</v>
      </c>
      <c r="F72" s="33" t="s">
        <v>127</v>
      </c>
      <c r="G72" s="18">
        <v>0</v>
      </c>
      <c r="H72" s="18">
        <v>500</v>
      </c>
      <c r="I72" s="26">
        <v>0</v>
      </c>
      <c r="J72" s="23">
        <v>0</v>
      </c>
      <c r="K72" s="23">
        <v>0</v>
      </c>
      <c r="L72" s="23">
        <v>0</v>
      </c>
    </row>
    <row r="73" spans="1:12" ht="61.2">
      <c r="A73" s="11">
        <v>28</v>
      </c>
      <c r="B73" s="4" t="s">
        <v>212</v>
      </c>
      <c r="C73" s="16" t="s">
        <v>145</v>
      </c>
      <c r="D73" s="33" t="s">
        <v>144</v>
      </c>
      <c r="E73" s="16" t="s">
        <v>129</v>
      </c>
      <c r="F73" s="33" t="s">
        <v>127</v>
      </c>
      <c r="G73" s="18">
        <v>0</v>
      </c>
      <c r="H73" s="18">
        <v>43721.33</v>
      </c>
      <c r="I73" s="26">
        <v>43000</v>
      </c>
      <c r="J73" s="23">
        <v>50000</v>
      </c>
      <c r="K73" s="23">
        <v>50000</v>
      </c>
      <c r="L73" s="23">
        <v>50000</v>
      </c>
    </row>
    <row r="74" spans="1:12" ht="71.400000000000006">
      <c r="A74" s="11">
        <v>29</v>
      </c>
      <c r="B74" s="4" t="s">
        <v>212</v>
      </c>
      <c r="C74" s="16" t="s">
        <v>147</v>
      </c>
      <c r="D74" s="33" t="s">
        <v>146</v>
      </c>
      <c r="E74" s="16" t="s">
        <v>117</v>
      </c>
      <c r="F74" s="33" t="s">
        <v>115</v>
      </c>
      <c r="G74" s="18">
        <v>0</v>
      </c>
      <c r="H74" s="18">
        <v>22487.45</v>
      </c>
      <c r="I74" s="26">
        <v>22000</v>
      </c>
      <c r="J74" s="23">
        <v>30000</v>
      </c>
      <c r="K74" s="23">
        <v>30000</v>
      </c>
      <c r="L74" s="23">
        <v>30000</v>
      </c>
    </row>
    <row r="75" spans="1:12" ht="112.2">
      <c r="A75" s="11">
        <v>30</v>
      </c>
      <c r="B75" s="4" t="s">
        <v>212</v>
      </c>
      <c r="C75" s="16" t="s">
        <v>151</v>
      </c>
      <c r="D75" s="34" t="s">
        <v>149</v>
      </c>
      <c r="E75" s="16" t="s">
        <v>150</v>
      </c>
      <c r="F75" s="33" t="s">
        <v>148</v>
      </c>
      <c r="G75" s="18">
        <v>0</v>
      </c>
      <c r="H75" s="18">
        <v>15000</v>
      </c>
      <c r="I75" s="26">
        <v>15000</v>
      </c>
      <c r="J75" s="23"/>
      <c r="K75" s="23"/>
      <c r="L75" s="23"/>
    </row>
    <row r="76" spans="1:12" ht="112.2">
      <c r="A76" s="11">
        <v>31</v>
      </c>
      <c r="B76" s="4" t="s">
        <v>212</v>
      </c>
      <c r="C76" s="16" t="s">
        <v>153</v>
      </c>
      <c r="D76" s="34" t="s">
        <v>152</v>
      </c>
      <c r="E76" s="16" t="s">
        <v>129</v>
      </c>
      <c r="F76" s="33" t="s">
        <v>127</v>
      </c>
      <c r="G76" s="18">
        <v>93000</v>
      </c>
      <c r="H76" s="18">
        <v>62645.4</v>
      </c>
      <c r="I76" s="26">
        <v>62000</v>
      </c>
      <c r="J76" s="23">
        <v>70000</v>
      </c>
      <c r="K76" s="23">
        <v>70000</v>
      </c>
      <c r="L76" s="23">
        <v>70000</v>
      </c>
    </row>
    <row r="77" spans="1:12" ht="40.799999999999997">
      <c r="A77" s="11">
        <v>32</v>
      </c>
      <c r="B77" s="4" t="s">
        <v>212</v>
      </c>
      <c r="C77" s="16" t="s">
        <v>156</v>
      </c>
      <c r="D77" s="33" t="s">
        <v>155</v>
      </c>
      <c r="E77" s="16" t="s">
        <v>154</v>
      </c>
      <c r="F77" s="33" t="s">
        <v>154</v>
      </c>
      <c r="G77" s="18">
        <v>450000</v>
      </c>
      <c r="H77" s="18">
        <v>216412.79999999999</v>
      </c>
      <c r="I77" s="26">
        <v>216000</v>
      </c>
      <c r="J77" s="23">
        <v>200000</v>
      </c>
      <c r="K77" s="23">
        <v>200000</v>
      </c>
      <c r="L77" s="23">
        <v>200000</v>
      </c>
    </row>
    <row r="78" spans="1:12" ht="40.799999999999997">
      <c r="A78" s="11">
        <v>33</v>
      </c>
      <c r="B78" s="4" t="s">
        <v>212</v>
      </c>
      <c r="C78" s="16" t="s">
        <v>156</v>
      </c>
      <c r="D78" s="33" t="s">
        <v>155</v>
      </c>
      <c r="E78" s="16" t="s">
        <v>157</v>
      </c>
      <c r="F78" s="33" t="s">
        <v>157</v>
      </c>
      <c r="G78" s="18">
        <v>0</v>
      </c>
      <c r="H78" s="18">
        <v>67000</v>
      </c>
      <c r="I78" s="26">
        <v>67000</v>
      </c>
      <c r="J78" s="23">
        <v>65000</v>
      </c>
      <c r="K78" s="23">
        <v>65000</v>
      </c>
      <c r="L78" s="23">
        <v>65000</v>
      </c>
    </row>
    <row r="79" spans="1:12" ht="40.799999999999997">
      <c r="A79" s="11">
        <v>34</v>
      </c>
      <c r="B79" s="4" t="s">
        <v>212</v>
      </c>
      <c r="C79" s="16" t="s">
        <v>156</v>
      </c>
      <c r="D79" s="33" t="s">
        <v>155</v>
      </c>
      <c r="E79" s="16" t="s">
        <v>158</v>
      </c>
      <c r="F79" s="33" t="s">
        <v>158</v>
      </c>
      <c r="G79" s="18">
        <v>0</v>
      </c>
      <c r="H79" s="18">
        <v>1000</v>
      </c>
      <c r="I79" s="26">
        <v>1000</v>
      </c>
      <c r="J79" s="23">
        <v>0</v>
      </c>
      <c r="K79" s="23">
        <v>0</v>
      </c>
      <c r="L79" s="23">
        <v>0</v>
      </c>
    </row>
    <row r="80" spans="1:12" ht="40.799999999999997">
      <c r="A80" s="11">
        <v>35</v>
      </c>
      <c r="B80" s="4" t="s">
        <v>212</v>
      </c>
      <c r="C80" s="16" t="s">
        <v>156</v>
      </c>
      <c r="D80" s="33" t="s">
        <v>155</v>
      </c>
      <c r="E80" s="16" t="s">
        <v>117</v>
      </c>
      <c r="F80" s="33" t="s">
        <v>115</v>
      </c>
      <c r="G80" s="18">
        <v>0</v>
      </c>
      <c r="H80" s="18">
        <v>97352.67</v>
      </c>
      <c r="I80" s="26">
        <v>97000</v>
      </c>
      <c r="J80" s="23">
        <v>100000</v>
      </c>
      <c r="K80" s="23">
        <v>100000</v>
      </c>
      <c r="L80" s="23">
        <v>100000</v>
      </c>
    </row>
    <row r="81" spans="1:12" ht="81.599999999999994">
      <c r="A81" s="11">
        <v>36</v>
      </c>
      <c r="B81" s="4" t="s">
        <v>212</v>
      </c>
      <c r="C81" s="16" t="s">
        <v>162</v>
      </c>
      <c r="D81" s="34" t="s">
        <v>160</v>
      </c>
      <c r="E81" s="16" t="s">
        <v>161</v>
      </c>
      <c r="F81" s="33" t="s">
        <v>159</v>
      </c>
      <c r="G81" s="18">
        <v>450000</v>
      </c>
      <c r="H81" s="18">
        <v>61310</v>
      </c>
      <c r="I81" s="26">
        <v>61000</v>
      </c>
      <c r="J81" s="23">
        <v>60000</v>
      </c>
      <c r="K81" s="23">
        <v>60000</v>
      </c>
      <c r="L81" s="23">
        <v>60000</v>
      </c>
    </row>
    <row r="82" spans="1:12" ht="81.599999999999994">
      <c r="A82" s="11">
        <v>37</v>
      </c>
      <c r="B82" s="4" t="s">
        <v>212</v>
      </c>
      <c r="C82" s="16" t="s">
        <v>162</v>
      </c>
      <c r="D82" s="34" t="s">
        <v>160</v>
      </c>
      <c r="E82" s="16" t="s">
        <v>129</v>
      </c>
      <c r="F82" s="33" t="s">
        <v>127</v>
      </c>
      <c r="G82" s="18">
        <v>500000</v>
      </c>
      <c r="H82" s="18">
        <v>344095.67</v>
      </c>
      <c r="I82" s="26">
        <v>344000</v>
      </c>
      <c r="J82" s="23">
        <v>242000</v>
      </c>
      <c r="K82" s="23">
        <v>285000</v>
      </c>
      <c r="L82" s="23">
        <v>333000</v>
      </c>
    </row>
    <row r="83" spans="1:12" ht="31.2">
      <c r="A83" s="11">
        <v>38</v>
      </c>
      <c r="B83" s="4" t="s">
        <v>212</v>
      </c>
      <c r="C83" s="16" t="s">
        <v>164</v>
      </c>
      <c r="D83" s="33" t="s">
        <v>163</v>
      </c>
      <c r="E83" s="16" t="s">
        <v>103</v>
      </c>
      <c r="F83" s="33" t="s">
        <v>101</v>
      </c>
      <c r="G83" s="18">
        <v>0</v>
      </c>
      <c r="H83" s="18">
        <v>-10095.9</v>
      </c>
      <c r="I83" s="26">
        <v>0</v>
      </c>
      <c r="J83" s="23">
        <v>0</v>
      </c>
      <c r="K83" s="23">
        <v>0</v>
      </c>
      <c r="L83" s="23">
        <v>0</v>
      </c>
    </row>
    <row r="84" spans="1:12" ht="13.2">
      <c r="A84" s="11">
        <v>39</v>
      </c>
      <c r="B84" s="4"/>
      <c r="C84" s="14" t="s">
        <v>226</v>
      </c>
      <c r="D84" s="9" t="s">
        <v>213</v>
      </c>
      <c r="E84" s="7"/>
      <c r="F84" s="8"/>
      <c r="G84" s="19">
        <f>SUM(G85:G127)</f>
        <v>696726660.69000006</v>
      </c>
      <c r="H84" s="19">
        <f t="shared" ref="H84:L84" si="1">SUM(H85:H127)</f>
        <v>540774393.24000013</v>
      </c>
      <c r="I84" s="19">
        <f t="shared" si="1"/>
        <v>696726660.69000006</v>
      </c>
      <c r="J84" s="19">
        <f t="shared" si="1"/>
        <v>212471300</v>
      </c>
      <c r="K84" s="19">
        <f t="shared" si="1"/>
        <v>165182400</v>
      </c>
      <c r="L84" s="19">
        <f t="shared" si="1"/>
        <v>150737000</v>
      </c>
    </row>
    <row r="85" spans="1:12" ht="30.6">
      <c r="A85" s="11">
        <v>40</v>
      </c>
      <c r="B85" s="4" t="s">
        <v>213</v>
      </c>
      <c r="C85" s="16" t="s">
        <v>227</v>
      </c>
      <c r="D85" s="33" t="s">
        <v>165</v>
      </c>
      <c r="E85" s="16" t="s">
        <v>99</v>
      </c>
      <c r="F85" s="33" t="s">
        <v>0</v>
      </c>
      <c r="G85" s="18">
        <v>79142600</v>
      </c>
      <c r="H85" s="18">
        <v>65952166</v>
      </c>
      <c r="I85" s="26">
        <f>G85</f>
        <v>79142600</v>
      </c>
      <c r="J85" s="23">
        <v>73434400</v>
      </c>
      <c r="K85" s="23">
        <v>55501200</v>
      </c>
      <c r="L85" s="23">
        <v>50947800</v>
      </c>
    </row>
    <row r="86" spans="1:12" ht="30.6">
      <c r="A86" s="11">
        <v>41</v>
      </c>
      <c r="B86" s="4" t="s">
        <v>213</v>
      </c>
      <c r="C86" s="16" t="s">
        <v>228</v>
      </c>
      <c r="D86" s="33" t="s">
        <v>166</v>
      </c>
      <c r="E86" s="16" t="s">
        <v>99</v>
      </c>
      <c r="F86" s="33" t="s">
        <v>0</v>
      </c>
      <c r="G86" s="18">
        <v>30038879.699999999</v>
      </c>
      <c r="H86" s="18">
        <v>28332812.699999999</v>
      </c>
      <c r="I86" s="26">
        <f t="shared" ref="I86:I127" si="2">G86</f>
        <v>30038879.699999999</v>
      </c>
      <c r="J86" s="23">
        <v>14227300</v>
      </c>
      <c r="K86" s="23">
        <v>0</v>
      </c>
      <c r="L86" s="23">
        <v>0</v>
      </c>
    </row>
    <row r="87" spans="1:12" ht="40.799999999999997">
      <c r="A87" s="11">
        <v>42</v>
      </c>
      <c r="B87" s="4" t="s">
        <v>213</v>
      </c>
      <c r="C87" s="16" t="s">
        <v>229</v>
      </c>
      <c r="D87" s="33" t="s">
        <v>167</v>
      </c>
      <c r="E87" s="16" t="s">
        <v>117</v>
      </c>
      <c r="F87" s="33" t="s">
        <v>115</v>
      </c>
      <c r="G87" s="18">
        <v>57590000</v>
      </c>
      <c r="H87" s="18">
        <v>28406931.399999999</v>
      </c>
      <c r="I87" s="26">
        <f t="shared" si="2"/>
        <v>57590000</v>
      </c>
      <c r="J87" s="23">
        <v>0</v>
      </c>
      <c r="K87" s="23">
        <v>0</v>
      </c>
      <c r="L87" s="23">
        <v>0</v>
      </c>
    </row>
    <row r="88" spans="1:12" ht="40.799999999999997">
      <c r="A88" s="11">
        <v>43</v>
      </c>
      <c r="B88" s="4" t="s">
        <v>213</v>
      </c>
      <c r="C88" s="16" t="s">
        <v>229</v>
      </c>
      <c r="D88" s="33" t="s">
        <v>167</v>
      </c>
      <c r="E88" s="16" t="s">
        <v>99</v>
      </c>
      <c r="F88" s="33" t="s">
        <v>0</v>
      </c>
      <c r="G88" s="18">
        <v>29821600</v>
      </c>
      <c r="H88" s="18">
        <v>29821600</v>
      </c>
      <c r="I88" s="26">
        <f t="shared" si="2"/>
        <v>29821600</v>
      </c>
      <c r="J88" s="23">
        <v>27202000</v>
      </c>
      <c r="K88" s="23">
        <v>10193600</v>
      </c>
      <c r="L88" s="23">
        <v>0</v>
      </c>
    </row>
    <row r="89" spans="1:12" ht="40.799999999999997">
      <c r="A89" s="11">
        <v>44</v>
      </c>
      <c r="B89" s="4" t="s">
        <v>213</v>
      </c>
      <c r="C89" s="16" t="s">
        <v>230</v>
      </c>
      <c r="D89" s="33" t="s">
        <v>169</v>
      </c>
      <c r="E89" s="16" t="s">
        <v>170</v>
      </c>
      <c r="F89" s="33" t="s">
        <v>168</v>
      </c>
      <c r="G89" s="18">
        <v>2000000</v>
      </c>
      <c r="H89" s="18">
        <v>2000000</v>
      </c>
      <c r="I89" s="26">
        <f t="shared" si="2"/>
        <v>2000000</v>
      </c>
      <c r="J89" s="23">
        <v>0</v>
      </c>
      <c r="K89" s="23">
        <f t="shared" ref="K89:K93" si="3">J89</f>
        <v>0</v>
      </c>
      <c r="L89" s="23">
        <v>0</v>
      </c>
    </row>
    <row r="90" spans="1:12" ht="30.6">
      <c r="A90" s="11">
        <v>45</v>
      </c>
      <c r="B90" s="4" t="s">
        <v>213</v>
      </c>
      <c r="C90" s="16" t="s">
        <v>231</v>
      </c>
      <c r="D90" s="33" t="s">
        <v>171</v>
      </c>
      <c r="E90" s="16" t="s">
        <v>117</v>
      </c>
      <c r="F90" s="33" t="s">
        <v>115</v>
      </c>
      <c r="G90" s="18">
        <v>280240</v>
      </c>
      <c r="H90" s="18">
        <v>0</v>
      </c>
      <c r="I90" s="26">
        <f t="shared" si="2"/>
        <v>280240</v>
      </c>
      <c r="J90" s="23">
        <v>0</v>
      </c>
      <c r="K90" s="23">
        <f t="shared" si="3"/>
        <v>0</v>
      </c>
      <c r="L90" s="23">
        <v>0</v>
      </c>
    </row>
    <row r="91" spans="1:12" ht="40.799999999999997">
      <c r="A91" s="11">
        <v>46</v>
      </c>
      <c r="B91" s="4" t="s">
        <v>213</v>
      </c>
      <c r="C91" s="16" t="s">
        <v>232</v>
      </c>
      <c r="D91" s="33" t="s">
        <v>172</v>
      </c>
      <c r="E91" s="16" t="s">
        <v>170</v>
      </c>
      <c r="F91" s="33" t="s">
        <v>168</v>
      </c>
      <c r="G91" s="18">
        <v>63359</v>
      </c>
      <c r="H91" s="18">
        <v>63359</v>
      </c>
      <c r="I91" s="26">
        <f t="shared" si="2"/>
        <v>63359</v>
      </c>
      <c r="J91" s="23">
        <v>0</v>
      </c>
      <c r="K91" s="23">
        <f t="shared" si="3"/>
        <v>0</v>
      </c>
      <c r="L91" s="23">
        <v>0</v>
      </c>
    </row>
    <row r="92" spans="1:12" ht="71.400000000000006">
      <c r="A92" s="11">
        <v>47</v>
      </c>
      <c r="B92" s="4" t="s">
        <v>213</v>
      </c>
      <c r="C92" s="16" t="s">
        <v>233</v>
      </c>
      <c r="D92" s="33" t="s">
        <v>173</v>
      </c>
      <c r="E92" s="16" t="s">
        <v>117</v>
      </c>
      <c r="F92" s="33" t="s">
        <v>115</v>
      </c>
      <c r="G92" s="18">
        <v>1809086.3</v>
      </c>
      <c r="H92" s="18">
        <v>441785.39</v>
      </c>
      <c r="I92" s="26">
        <f t="shared" si="2"/>
        <v>1809086.3</v>
      </c>
      <c r="J92" s="23">
        <v>0</v>
      </c>
      <c r="K92" s="23">
        <f t="shared" si="3"/>
        <v>0</v>
      </c>
      <c r="L92" s="23">
        <v>0</v>
      </c>
    </row>
    <row r="93" spans="1:12" ht="61.2">
      <c r="A93" s="11">
        <v>48</v>
      </c>
      <c r="B93" s="4" t="s">
        <v>213</v>
      </c>
      <c r="C93" s="16" t="s">
        <v>234</v>
      </c>
      <c r="D93" s="33" t="s">
        <v>174</v>
      </c>
      <c r="E93" s="16" t="s">
        <v>99</v>
      </c>
      <c r="F93" s="33" t="s">
        <v>0</v>
      </c>
      <c r="G93" s="18">
        <v>3612000</v>
      </c>
      <c r="H93" s="18">
        <v>3612000</v>
      </c>
      <c r="I93" s="26">
        <f t="shared" si="2"/>
        <v>3612000</v>
      </c>
      <c r="J93" s="23">
        <v>0</v>
      </c>
      <c r="K93" s="23">
        <f t="shared" si="3"/>
        <v>0</v>
      </c>
      <c r="L93" s="23">
        <v>0</v>
      </c>
    </row>
    <row r="94" spans="1:12" ht="40.799999999999997">
      <c r="A94" s="11">
        <v>49</v>
      </c>
      <c r="B94" s="4" t="s">
        <v>213</v>
      </c>
      <c r="C94" s="16" t="s">
        <v>235</v>
      </c>
      <c r="D94" s="33" t="s">
        <v>175</v>
      </c>
      <c r="E94" s="16" t="s">
        <v>117</v>
      </c>
      <c r="F94" s="33" t="s">
        <v>115</v>
      </c>
      <c r="G94" s="18">
        <v>1336018.6599999999</v>
      </c>
      <c r="H94" s="18">
        <v>1336018.6599999999</v>
      </c>
      <c r="I94" s="26">
        <f t="shared" si="2"/>
        <v>1336018.6599999999</v>
      </c>
      <c r="J94" s="23">
        <v>0</v>
      </c>
      <c r="K94" s="23">
        <f>J94</f>
        <v>0</v>
      </c>
      <c r="L94" s="23">
        <v>0</v>
      </c>
    </row>
    <row r="95" spans="1:12" ht="21">
      <c r="A95" s="11">
        <v>50</v>
      </c>
      <c r="B95" s="4" t="s">
        <v>213</v>
      </c>
      <c r="C95" s="16" t="s">
        <v>236</v>
      </c>
      <c r="D95" s="33" t="s">
        <v>176</v>
      </c>
      <c r="E95" s="16" t="s">
        <v>117</v>
      </c>
      <c r="F95" s="33" t="s">
        <v>115</v>
      </c>
      <c r="G95" s="18">
        <v>30300344.34</v>
      </c>
      <c r="H95" s="18">
        <v>29544692.710000001</v>
      </c>
      <c r="I95" s="26">
        <f t="shared" si="2"/>
        <v>30300344.34</v>
      </c>
      <c r="J95" s="23">
        <v>0</v>
      </c>
      <c r="K95" s="23">
        <v>0</v>
      </c>
      <c r="L95" s="23">
        <f>K95</f>
        <v>0</v>
      </c>
    </row>
    <row r="96" spans="1:12" ht="30.6">
      <c r="A96" s="11">
        <v>51</v>
      </c>
      <c r="B96" s="4" t="s">
        <v>213</v>
      </c>
      <c r="C96" s="16" t="s">
        <v>236</v>
      </c>
      <c r="D96" s="33" t="s">
        <v>176</v>
      </c>
      <c r="E96" s="16" t="s">
        <v>99</v>
      </c>
      <c r="F96" s="33" t="s">
        <v>0</v>
      </c>
      <c r="G96" s="18">
        <v>34933543.799999997</v>
      </c>
      <c r="H96" s="18">
        <v>32297153.399999999</v>
      </c>
      <c r="I96" s="26">
        <f t="shared" si="2"/>
        <v>34933543.799999997</v>
      </c>
      <c r="J96" s="23">
        <v>10100</v>
      </c>
      <c r="K96" s="23">
        <f t="shared" ref="K96:L127" si="4">J96</f>
        <v>10100</v>
      </c>
      <c r="L96" s="23">
        <f>K96</f>
        <v>10100</v>
      </c>
    </row>
    <row r="97" spans="1:12" ht="40.799999999999997">
      <c r="A97" s="11">
        <v>52</v>
      </c>
      <c r="B97" s="4" t="s">
        <v>213</v>
      </c>
      <c r="C97" s="16" t="s">
        <v>236</v>
      </c>
      <c r="D97" s="33" t="s">
        <v>176</v>
      </c>
      <c r="E97" s="16" t="s">
        <v>178</v>
      </c>
      <c r="F97" s="33" t="s">
        <v>177</v>
      </c>
      <c r="G97" s="18">
        <v>94121247</v>
      </c>
      <c r="H97" s="18">
        <v>47143111.170000002</v>
      </c>
      <c r="I97" s="26">
        <f t="shared" si="2"/>
        <v>94121247</v>
      </c>
      <c r="J97" s="23">
        <v>2405200</v>
      </c>
      <c r="K97" s="23">
        <f t="shared" si="4"/>
        <v>2405200</v>
      </c>
      <c r="L97" s="23">
        <f t="shared" si="4"/>
        <v>2405200</v>
      </c>
    </row>
    <row r="98" spans="1:12" ht="40.799999999999997">
      <c r="A98" s="11">
        <v>53</v>
      </c>
      <c r="B98" s="4" t="s">
        <v>213</v>
      </c>
      <c r="C98" s="16" t="s">
        <v>236</v>
      </c>
      <c r="D98" s="33" t="s">
        <v>176</v>
      </c>
      <c r="E98" s="16" t="s">
        <v>170</v>
      </c>
      <c r="F98" s="33" t="s">
        <v>168</v>
      </c>
      <c r="G98" s="18">
        <v>33794300</v>
      </c>
      <c r="H98" s="18">
        <v>28518000</v>
      </c>
      <c r="I98" s="26">
        <f t="shared" si="2"/>
        <v>33794300</v>
      </c>
      <c r="J98" s="23">
        <v>1144200</v>
      </c>
      <c r="K98" s="23">
        <f t="shared" si="4"/>
        <v>1144200</v>
      </c>
      <c r="L98" s="23">
        <f t="shared" si="4"/>
        <v>1144200</v>
      </c>
    </row>
    <row r="99" spans="1:12" ht="40.799999999999997">
      <c r="A99" s="11">
        <v>54</v>
      </c>
      <c r="B99" s="4" t="s">
        <v>213</v>
      </c>
      <c r="C99" s="16" t="s">
        <v>237</v>
      </c>
      <c r="D99" s="33" t="s">
        <v>179</v>
      </c>
      <c r="E99" s="16" t="s">
        <v>117</v>
      </c>
      <c r="F99" s="33" t="s">
        <v>115</v>
      </c>
      <c r="G99" s="18">
        <v>3991900</v>
      </c>
      <c r="H99" s="18">
        <v>3299556</v>
      </c>
      <c r="I99" s="26">
        <f t="shared" si="2"/>
        <v>3991900</v>
      </c>
      <c r="J99" s="23">
        <v>4722500</v>
      </c>
      <c r="K99" s="23">
        <f t="shared" si="4"/>
        <v>4722500</v>
      </c>
      <c r="L99" s="23">
        <f t="shared" si="4"/>
        <v>4722500</v>
      </c>
    </row>
    <row r="100" spans="1:12" ht="40.799999999999997">
      <c r="A100" s="11">
        <v>55</v>
      </c>
      <c r="B100" s="4" t="s">
        <v>213</v>
      </c>
      <c r="C100" s="16" t="s">
        <v>237</v>
      </c>
      <c r="D100" s="33" t="s">
        <v>179</v>
      </c>
      <c r="E100" s="16" t="s">
        <v>99</v>
      </c>
      <c r="F100" s="33" t="s">
        <v>0</v>
      </c>
      <c r="G100" s="18">
        <v>19608000</v>
      </c>
      <c r="H100" s="18">
        <v>16340000</v>
      </c>
      <c r="I100" s="26">
        <f t="shared" si="2"/>
        <v>19608000</v>
      </c>
      <c r="J100" s="23">
        <v>19608000</v>
      </c>
      <c r="K100" s="23">
        <v>21488000</v>
      </c>
      <c r="L100" s="23">
        <v>21789600</v>
      </c>
    </row>
    <row r="101" spans="1:12" ht="40.799999999999997">
      <c r="A101" s="11">
        <v>56</v>
      </c>
      <c r="B101" s="4" t="s">
        <v>213</v>
      </c>
      <c r="C101" s="16" t="s">
        <v>237</v>
      </c>
      <c r="D101" s="33" t="s">
        <v>179</v>
      </c>
      <c r="E101" s="16" t="s">
        <v>103</v>
      </c>
      <c r="F101" s="33" t="s">
        <v>101</v>
      </c>
      <c r="G101" s="18">
        <v>900</v>
      </c>
      <c r="H101" s="18">
        <v>900</v>
      </c>
      <c r="I101" s="26">
        <f t="shared" si="2"/>
        <v>900</v>
      </c>
      <c r="J101" s="23">
        <v>900</v>
      </c>
      <c r="K101" s="23">
        <f t="shared" si="4"/>
        <v>900</v>
      </c>
      <c r="L101" s="23">
        <f t="shared" si="4"/>
        <v>900</v>
      </c>
    </row>
    <row r="102" spans="1:12" ht="40.799999999999997">
      <c r="A102" s="11">
        <v>57</v>
      </c>
      <c r="B102" s="4" t="s">
        <v>213</v>
      </c>
      <c r="C102" s="16" t="s">
        <v>237</v>
      </c>
      <c r="D102" s="33" t="s">
        <v>179</v>
      </c>
      <c r="E102" s="16" t="s">
        <v>178</v>
      </c>
      <c r="F102" s="33" t="s">
        <v>177</v>
      </c>
      <c r="G102" s="18">
        <v>223697180</v>
      </c>
      <c r="H102" s="18">
        <v>183287890.59999999</v>
      </c>
      <c r="I102" s="26">
        <f t="shared" si="2"/>
        <v>223697180</v>
      </c>
      <c r="J102" s="23">
        <v>31154400</v>
      </c>
      <c r="K102" s="23">
        <f t="shared" si="4"/>
        <v>31154400</v>
      </c>
      <c r="L102" s="23">
        <f t="shared" si="4"/>
        <v>31154400</v>
      </c>
    </row>
    <row r="103" spans="1:12" ht="40.799999999999997">
      <c r="A103" s="11">
        <v>58</v>
      </c>
      <c r="B103" s="4" t="s">
        <v>213</v>
      </c>
      <c r="C103" s="16" t="s">
        <v>237</v>
      </c>
      <c r="D103" s="33" t="s">
        <v>179</v>
      </c>
      <c r="E103" s="16" t="s">
        <v>181</v>
      </c>
      <c r="F103" s="33" t="s">
        <v>180</v>
      </c>
      <c r="G103" s="18">
        <v>16538900</v>
      </c>
      <c r="H103" s="18">
        <v>15979000</v>
      </c>
      <c r="I103" s="26">
        <f t="shared" si="2"/>
        <v>16538900</v>
      </c>
      <c r="J103" s="23">
        <v>14780700</v>
      </c>
      <c r="K103" s="23">
        <f t="shared" si="4"/>
        <v>14780700</v>
      </c>
      <c r="L103" s="23">
        <f t="shared" si="4"/>
        <v>14780700</v>
      </c>
    </row>
    <row r="104" spans="1:12" ht="51">
      <c r="A104" s="11">
        <v>59</v>
      </c>
      <c r="B104" s="4" t="s">
        <v>213</v>
      </c>
      <c r="C104" s="16" t="s">
        <v>238</v>
      </c>
      <c r="D104" s="33" t="s">
        <v>182</v>
      </c>
      <c r="E104" s="16" t="s">
        <v>117</v>
      </c>
      <c r="F104" s="33" t="s">
        <v>115</v>
      </c>
      <c r="G104" s="18">
        <v>17586200</v>
      </c>
      <c r="H104" s="18">
        <v>15065469</v>
      </c>
      <c r="I104" s="26">
        <f t="shared" si="2"/>
        <v>17586200</v>
      </c>
      <c r="J104" s="23">
        <v>17506400</v>
      </c>
      <c r="K104" s="23">
        <f t="shared" si="4"/>
        <v>17506400</v>
      </c>
      <c r="L104" s="23">
        <f t="shared" si="4"/>
        <v>17506400</v>
      </c>
    </row>
    <row r="105" spans="1:12" ht="61.2">
      <c r="A105" s="11">
        <v>60</v>
      </c>
      <c r="B105" s="4" t="s">
        <v>213</v>
      </c>
      <c r="C105" s="16" t="s">
        <v>239</v>
      </c>
      <c r="D105" s="33" t="s">
        <v>183</v>
      </c>
      <c r="E105" s="16" t="s">
        <v>117</v>
      </c>
      <c r="F105" s="33" t="s">
        <v>115</v>
      </c>
      <c r="G105" s="18">
        <v>7491940</v>
      </c>
      <c r="H105" s="18">
        <v>7491940</v>
      </c>
      <c r="I105" s="26">
        <f t="shared" si="2"/>
        <v>7491940</v>
      </c>
      <c r="J105" s="23">
        <v>5296600</v>
      </c>
      <c r="K105" s="23">
        <f t="shared" si="4"/>
        <v>5296600</v>
      </c>
      <c r="L105" s="23">
        <f t="shared" si="4"/>
        <v>5296600</v>
      </c>
    </row>
    <row r="106" spans="1:12" ht="40.799999999999997">
      <c r="A106" s="11">
        <v>61</v>
      </c>
      <c r="B106" s="4" t="s">
        <v>213</v>
      </c>
      <c r="C106" s="16" t="s">
        <v>240</v>
      </c>
      <c r="D106" s="33" t="s">
        <v>184</v>
      </c>
      <c r="E106" s="16" t="s">
        <v>99</v>
      </c>
      <c r="F106" s="33" t="s">
        <v>0</v>
      </c>
      <c r="G106" s="18">
        <v>925000</v>
      </c>
      <c r="H106" s="18">
        <v>620100</v>
      </c>
      <c r="I106" s="26">
        <f t="shared" si="2"/>
        <v>925000</v>
      </c>
      <c r="J106" s="23"/>
      <c r="K106" s="23">
        <f t="shared" si="4"/>
        <v>0</v>
      </c>
      <c r="L106" s="23">
        <f t="shared" si="4"/>
        <v>0</v>
      </c>
    </row>
    <row r="107" spans="1:12" ht="61.2">
      <c r="A107" s="11">
        <v>62</v>
      </c>
      <c r="B107" s="4" t="s">
        <v>213</v>
      </c>
      <c r="C107" s="16" t="s">
        <v>241</v>
      </c>
      <c r="D107" s="33" t="s">
        <v>185</v>
      </c>
      <c r="E107" s="16" t="s">
        <v>117</v>
      </c>
      <c r="F107" s="33" t="s">
        <v>115</v>
      </c>
      <c r="G107" s="18">
        <v>125000</v>
      </c>
      <c r="H107" s="18">
        <v>125000</v>
      </c>
      <c r="I107" s="26">
        <f t="shared" si="2"/>
        <v>125000</v>
      </c>
      <c r="J107" s="23"/>
      <c r="K107" s="23">
        <f t="shared" si="4"/>
        <v>0</v>
      </c>
      <c r="L107" s="23">
        <f t="shared" si="4"/>
        <v>0</v>
      </c>
    </row>
    <row r="108" spans="1:12" ht="51">
      <c r="A108" s="11">
        <v>63</v>
      </c>
      <c r="B108" s="4" t="s">
        <v>213</v>
      </c>
      <c r="C108" s="16" t="s">
        <v>242</v>
      </c>
      <c r="D108" s="33" t="s">
        <v>186</v>
      </c>
      <c r="E108" s="16" t="s">
        <v>117</v>
      </c>
      <c r="F108" s="33" t="s">
        <v>115</v>
      </c>
      <c r="G108" s="18">
        <v>275000</v>
      </c>
      <c r="H108" s="18">
        <v>65360.46</v>
      </c>
      <c r="I108" s="26">
        <f t="shared" si="2"/>
        <v>275000</v>
      </c>
      <c r="J108" s="23"/>
      <c r="K108" s="23">
        <f t="shared" si="4"/>
        <v>0</v>
      </c>
      <c r="L108" s="23">
        <f t="shared" si="4"/>
        <v>0</v>
      </c>
    </row>
    <row r="109" spans="1:12" ht="30.6">
      <c r="A109" s="11">
        <v>64</v>
      </c>
      <c r="B109" s="4" t="s">
        <v>213</v>
      </c>
      <c r="C109" s="16" t="s">
        <v>243</v>
      </c>
      <c r="D109" s="33" t="s">
        <v>187</v>
      </c>
      <c r="E109" s="16" t="s">
        <v>181</v>
      </c>
      <c r="F109" s="33" t="s">
        <v>180</v>
      </c>
      <c r="G109" s="18">
        <v>2134288.89</v>
      </c>
      <c r="H109" s="18">
        <v>2085902.53</v>
      </c>
      <c r="I109" s="26">
        <f t="shared" si="2"/>
        <v>2134288.89</v>
      </c>
      <c r="J109" s="23"/>
      <c r="K109" s="23">
        <f t="shared" si="4"/>
        <v>0</v>
      </c>
      <c r="L109" s="23">
        <f t="shared" si="4"/>
        <v>0</v>
      </c>
    </row>
    <row r="110" spans="1:12" ht="40.799999999999997">
      <c r="A110" s="11">
        <v>65</v>
      </c>
      <c r="B110" s="4" t="s">
        <v>213</v>
      </c>
      <c r="C110" s="16" t="s">
        <v>244</v>
      </c>
      <c r="D110" s="33" t="s">
        <v>188</v>
      </c>
      <c r="E110" s="16" t="s">
        <v>181</v>
      </c>
      <c r="F110" s="33" t="s">
        <v>180</v>
      </c>
      <c r="G110" s="18">
        <v>40307.31</v>
      </c>
      <c r="H110" s="18">
        <v>40307.31</v>
      </c>
      <c r="I110" s="26">
        <f t="shared" si="2"/>
        <v>40307.31</v>
      </c>
      <c r="J110" s="23">
        <v>3600</v>
      </c>
      <c r="K110" s="23">
        <f t="shared" si="4"/>
        <v>3600</v>
      </c>
      <c r="L110" s="23">
        <f t="shared" si="4"/>
        <v>3600</v>
      </c>
    </row>
    <row r="111" spans="1:12" ht="61.2">
      <c r="A111" s="11">
        <v>66</v>
      </c>
      <c r="B111" s="4" t="s">
        <v>213</v>
      </c>
      <c r="C111" s="16" t="s">
        <v>245</v>
      </c>
      <c r="D111" s="33" t="s">
        <v>189</v>
      </c>
      <c r="E111" s="16" t="s">
        <v>117</v>
      </c>
      <c r="F111" s="33" t="s">
        <v>115</v>
      </c>
      <c r="G111" s="18">
        <v>2016006.27</v>
      </c>
      <c r="H111" s="18">
        <v>1962667.49</v>
      </c>
      <c r="I111" s="26">
        <f t="shared" si="2"/>
        <v>2016006.27</v>
      </c>
      <c r="J111" s="23"/>
      <c r="K111" s="23">
        <f t="shared" si="4"/>
        <v>0</v>
      </c>
      <c r="L111" s="23">
        <f t="shared" si="4"/>
        <v>0</v>
      </c>
    </row>
    <row r="112" spans="1:12" ht="61.2">
      <c r="A112" s="11">
        <v>67</v>
      </c>
      <c r="B112" s="4" t="s">
        <v>213</v>
      </c>
      <c r="C112" s="16" t="s">
        <v>245</v>
      </c>
      <c r="D112" s="33" t="s">
        <v>189</v>
      </c>
      <c r="E112" s="16" t="s">
        <v>99</v>
      </c>
      <c r="F112" s="33" t="s">
        <v>0</v>
      </c>
      <c r="G112" s="18">
        <v>135000</v>
      </c>
      <c r="H112" s="18">
        <v>40000</v>
      </c>
      <c r="I112" s="26">
        <f t="shared" si="2"/>
        <v>135000</v>
      </c>
      <c r="J112" s="23"/>
      <c r="K112" s="23">
        <f t="shared" si="4"/>
        <v>0</v>
      </c>
      <c r="L112" s="23">
        <f t="shared" si="4"/>
        <v>0</v>
      </c>
    </row>
    <row r="113" spans="1:12" ht="61.2">
      <c r="A113" s="11">
        <v>68</v>
      </c>
      <c r="B113" s="4" t="s">
        <v>213</v>
      </c>
      <c r="C113" s="16" t="s">
        <v>245</v>
      </c>
      <c r="D113" s="33" t="s">
        <v>189</v>
      </c>
      <c r="E113" s="16" t="s">
        <v>103</v>
      </c>
      <c r="F113" s="33" t="s">
        <v>101</v>
      </c>
      <c r="G113" s="18">
        <v>500000</v>
      </c>
      <c r="H113" s="18">
        <v>0</v>
      </c>
      <c r="I113" s="26">
        <f t="shared" si="2"/>
        <v>500000</v>
      </c>
      <c r="J113" s="23"/>
      <c r="K113" s="23">
        <f t="shared" si="4"/>
        <v>0</v>
      </c>
      <c r="L113" s="23">
        <f t="shared" si="4"/>
        <v>0</v>
      </c>
    </row>
    <row r="114" spans="1:12" ht="30.6">
      <c r="A114" s="11">
        <v>69</v>
      </c>
      <c r="B114" s="4" t="s">
        <v>213</v>
      </c>
      <c r="C114" s="16" t="s">
        <v>246</v>
      </c>
      <c r="D114" s="33" t="s">
        <v>190</v>
      </c>
      <c r="E114" s="16" t="s">
        <v>117</v>
      </c>
      <c r="F114" s="33" t="s">
        <v>115</v>
      </c>
      <c r="G114" s="18">
        <v>644000</v>
      </c>
      <c r="H114" s="18">
        <v>100000</v>
      </c>
      <c r="I114" s="26">
        <f t="shared" si="2"/>
        <v>644000</v>
      </c>
      <c r="J114" s="23">
        <v>100000</v>
      </c>
      <c r="K114" s="23">
        <f t="shared" si="4"/>
        <v>100000</v>
      </c>
      <c r="L114" s="23">
        <f t="shared" si="4"/>
        <v>100000</v>
      </c>
    </row>
    <row r="115" spans="1:12" ht="30.6">
      <c r="A115" s="11">
        <v>70</v>
      </c>
      <c r="B115" s="4" t="s">
        <v>213</v>
      </c>
      <c r="C115" s="16" t="s">
        <v>246</v>
      </c>
      <c r="D115" s="33" t="s">
        <v>190</v>
      </c>
      <c r="E115" s="16" t="s">
        <v>99</v>
      </c>
      <c r="F115" s="33" t="s">
        <v>0</v>
      </c>
      <c r="G115" s="18">
        <v>251972</v>
      </c>
      <c r="H115" s="18">
        <v>251972</v>
      </c>
      <c r="I115" s="26">
        <f t="shared" si="2"/>
        <v>251972</v>
      </c>
      <c r="J115" s="23"/>
      <c r="K115" s="23">
        <f t="shared" si="4"/>
        <v>0</v>
      </c>
      <c r="L115" s="23">
        <f t="shared" si="4"/>
        <v>0</v>
      </c>
    </row>
    <row r="116" spans="1:12" ht="40.799999999999997">
      <c r="A116" s="11">
        <v>71</v>
      </c>
      <c r="B116" s="4" t="s">
        <v>213</v>
      </c>
      <c r="C116" s="16" t="s">
        <v>246</v>
      </c>
      <c r="D116" s="33" t="s">
        <v>190</v>
      </c>
      <c r="E116" s="16" t="s">
        <v>178</v>
      </c>
      <c r="F116" s="33" t="s">
        <v>177</v>
      </c>
      <c r="G116" s="18">
        <v>12614000</v>
      </c>
      <c r="H116" s="18">
        <v>7259100</v>
      </c>
      <c r="I116" s="26">
        <f t="shared" si="2"/>
        <v>12614000</v>
      </c>
      <c r="J116" s="23">
        <v>875000</v>
      </c>
      <c r="K116" s="23">
        <f t="shared" si="4"/>
        <v>875000</v>
      </c>
      <c r="L116" s="23">
        <f t="shared" si="4"/>
        <v>875000</v>
      </c>
    </row>
    <row r="117" spans="1:12" ht="51">
      <c r="A117" s="11">
        <v>72</v>
      </c>
      <c r="B117" s="4" t="s">
        <v>213</v>
      </c>
      <c r="C117" s="16" t="s">
        <v>247</v>
      </c>
      <c r="D117" s="33" t="s">
        <v>191</v>
      </c>
      <c r="E117" s="16" t="s">
        <v>117</v>
      </c>
      <c r="F117" s="33" t="s">
        <v>115</v>
      </c>
      <c r="G117" s="18">
        <v>51823.32</v>
      </c>
      <c r="H117" s="18">
        <v>51823.32</v>
      </c>
      <c r="I117" s="26">
        <f t="shared" si="2"/>
        <v>51823.32</v>
      </c>
      <c r="J117" s="23">
        <v>0</v>
      </c>
      <c r="K117" s="23">
        <f t="shared" si="4"/>
        <v>0</v>
      </c>
      <c r="L117" s="23">
        <f t="shared" si="4"/>
        <v>0</v>
      </c>
    </row>
    <row r="118" spans="1:12" ht="40.799999999999997">
      <c r="A118" s="11">
        <v>73</v>
      </c>
      <c r="B118" s="4" t="s">
        <v>213</v>
      </c>
      <c r="C118" s="16" t="s">
        <v>193</v>
      </c>
      <c r="D118" s="33" t="s">
        <v>192</v>
      </c>
      <c r="E118" s="16" t="s">
        <v>178</v>
      </c>
      <c r="F118" s="33" t="s">
        <v>177</v>
      </c>
      <c r="G118" s="18">
        <v>812854.15</v>
      </c>
      <c r="H118" s="18">
        <v>812854.15</v>
      </c>
      <c r="I118" s="26">
        <f t="shared" si="2"/>
        <v>812854.15</v>
      </c>
      <c r="J118" s="23">
        <v>0</v>
      </c>
      <c r="K118" s="23">
        <f t="shared" si="4"/>
        <v>0</v>
      </c>
      <c r="L118" s="23">
        <f t="shared" si="4"/>
        <v>0</v>
      </c>
    </row>
    <row r="119" spans="1:12" ht="40.799999999999997">
      <c r="A119" s="11">
        <v>74</v>
      </c>
      <c r="B119" s="4" t="s">
        <v>213</v>
      </c>
      <c r="C119" s="16" t="s">
        <v>195</v>
      </c>
      <c r="D119" s="33" t="s">
        <v>194</v>
      </c>
      <c r="E119" s="16" t="s">
        <v>178</v>
      </c>
      <c r="F119" s="33" t="s">
        <v>177</v>
      </c>
      <c r="G119" s="18">
        <v>19336.57</v>
      </c>
      <c r="H119" s="18">
        <v>19336.57</v>
      </c>
      <c r="I119" s="26">
        <f t="shared" si="2"/>
        <v>19336.57</v>
      </c>
      <c r="J119" s="23">
        <v>0</v>
      </c>
      <c r="K119" s="23">
        <f t="shared" si="4"/>
        <v>0</v>
      </c>
      <c r="L119" s="23">
        <f t="shared" si="4"/>
        <v>0</v>
      </c>
    </row>
    <row r="120" spans="1:12" ht="40.799999999999997">
      <c r="A120" s="11">
        <v>75</v>
      </c>
      <c r="B120" s="4" t="s">
        <v>213</v>
      </c>
      <c r="C120" s="16" t="s">
        <v>195</v>
      </c>
      <c r="D120" s="33" t="s">
        <v>194</v>
      </c>
      <c r="E120" s="16" t="s">
        <v>170</v>
      </c>
      <c r="F120" s="33" t="s">
        <v>168</v>
      </c>
      <c r="G120" s="18">
        <v>124117.62</v>
      </c>
      <c r="H120" s="18">
        <v>124117.62</v>
      </c>
      <c r="I120" s="26">
        <f t="shared" si="2"/>
        <v>124117.62</v>
      </c>
      <c r="J120" s="23">
        <v>0</v>
      </c>
      <c r="K120" s="23">
        <f t="shared" si="4"/>
        <v>0</v>
      </c>
      <c r="L120" s="23">
        <f t="shared" si="4"/>
        <v>0</v>
      </c>
    </row>
    <row r="121" spans="1:12" ht="61.2">
      <c r="A121" s="11">
        <v>76</v>
      </c>
      <c r="B121" s="4" t="s">
        <v>213</v>
      </c>
      <c r="C121" s="16" t="s">
        <v>248</v>
      </c>
      <c r="D121" s="33" t="s">
        <v>196</v>
      </c>
      <c r="E121" s="16" t="s">
        <v>117</v>
      </c>
      <c r="F121" s="33" t="s">
        <v>115</v>
      </c>
      <c r="G121" s="18">
        <v>-18250</v>
      </c>
      <c r="H121" s="18">
        <v>-36500</v>
      </c>
      <c r="I121" s="26">
        <f t="shared" si="2"/>
        <v>-18250</v>
      </c>
      <c r="J121" s="23">
        <v>0</v>
      </c>
      <c r="K121" s="23">
        <f t="shared" si="4"/>
        <v>0</v>
      </c>
      <c r="L121" s="23">
        <f t="shared" si="4"/>
        <v>0</v>
      </c>
    </row>
    <row r="122" spans="1:12" ht="51">
      <c r="A122" s="11">
        <v>77</v>
      </c>
      <c r="B122" s="4" t="s">
        <v>213</v>
      </c>
      <c r="C122" s="16" t="s">
        <v>249</v>
      </c>
      <c r="D122" s="33" t="s">
        <v>197</v>
      </c>
      <c r="E122" s="16" t="s">
        <v>117</v>
      </c>
      <c r="F122" s="33" t="s">
        <v>115</v>
      </c>
      <c r="G122" s="18">
        <v>-53004.9</v>
      </c>
      <c r="H122" s="18">
        <v>-53004.9</v>
      </c>
      <c r="I122" s="26">
        <f t="shared" si="2"/>
        <v>-53004.9</v>
      </c>
      <c r="J122" s="23">
        <v>0</v>
      </c>
      <c r="K122" s="23">
        <f t="shared" si="4"/>
        <v>0</v>
      </c>
      <c r="L122" s="23">
        <f t="shared" si="4"/>
        <v>0</v>
      </c>
    </row>
    <row r="123" spans="1:12" ht="51">
      <c r="A123" s="11">
        <v>78</v>
      </c>
      <c r="B123" s="4" t="s">
        <v>213</v>
      </c>
      <c r="C123" s="16" t="s">
        <v>250</v>
      </c>
      <c r="D123" s="33" t="s">
        <v>198</v>
      </c>
      <c r="E123" s="16" t="s">
        <v>117</v>
      </c>
      <c r="F123" s="33" t="s">
        <v>115</v>
      </c>
      <c r="G123" s="18">
        <v>-10664963.43</v>
      </c>
      <c r="H123" s="18">
        <v>-10664963.43</v>
      </c>
      <c r="I123" s="26">
        <f t="shared" si="2"/>
        <v>-10664963.43</v>
      </c>
      <c r="J123" s="23">
        <v>0</v>
      </c>
      <c r="K123" s="23">
        <f t="shared" si="4"/>
        <v>0</v>
      </c>
      <c r="L123" s="23">
        <f t="shared" si="4"/>
        <v>0</v>
      </c>
    </row>
    <row r="124" spans="1:12" ht="51">
      <c r="A124" s="11">
        <v>79</v>
      </c>
      <c r="B124" s="4" t="s">
        <v>213</v>
      </c>
      <c r="C124" s="16" t="s">
        <v>250</v>
      </c>
      <c r="D124" s="33" t="s">
        <v>198</v>
      </c>
      <c r="E124" s="16" t="s">
        <v>99</v>
      </c>
      <c r="F124" s="33" t="s">
        <v>0</v>
      </c>
      <c r="G124" s="18">
        <v>-348316.56</v>
      </c>
      <c r="H124" s="18">
        <v>-348316.56</v>
      </c>
      <c r="I124" s="26">
        <f t="shared" si="2"/>
        <v>-348316.56</v>
      </c>
      <c r="J124" s="23">
        <v>0</v>
      </c>
      <c r="K124" s="23">
        <f t="shared" si="4"/>
        <v>0</v>
      </c>
      <c r="L124" s="23">
        <f t="shared" si="4"/>
        <v>0</v>
      </c>
    </row>
    <row r="125" spans="1:12" ht="51">
      <c r="A125" s="11">
        <v>80</v>
      </c>
      <c r="B125" s="4" t="s">
        <v>213</v>
      </c>
      <c r="C125" s="16" t="s">
        <v>250</v>
      </c>
      <c r="D125" s="33" t="s">
        <v>198</v>
      </c>
      <c r="E125" s="16" t="s">
        <v>178</v>
      </c>
      <c r="F125" s="33" t="s">
        <v>177</v>
      </c>
      <c r="G125" s="18">
        <v>-483874.16</v>
      </c>
      <c r="H125" s="18">
        <v>-483874.16</v>
      </c>
      <c r="I125" s="26">
        <f t="shared" si="2"/>
        <v>-483874.16</v>
      </c>
      <c r="J125" s="23">
        <v>0</v>
      </c>
      <c r="K125" s="23">
        <f t="shared" si="4"/>
        <v>0</v>
      </c>
      <c r="L125" s="23">
        <f t="shared" si="4"/>
        <v>0</v>
      </c>
    </row>
    <row r="126" spans="1:12" ht="51">
      <c r="A126" s="11">
        <v>81</v>
      </c>
      <c r="B126" s="4" t="s">
        <v>213</v>
      </c>
      <c r="C126" s="16" t="s">
        <v>250</v>
      </c>
      <c r="D126" s="33" t="s">
        <v>198</v>
      </c>
      <c r="E126" s="16" t="s">
        <v>170</v>
      </c>
      <c r="F126" s="33" t="s">
        <v>168</v>
      </c>
      <c r="G126" s="18">
        <v>-124117.62</v>
      </c>
      <c r="H126" s="18">
        <v>-124117.62</v>
      </c>
      <c r="I126" s="26">
        <f t="shared" si="2"/>
        <v>-124117.62</v>
      </c>
      <c r="J126" s="23">
        <v>0</v>
      </c>
      <c r="K126" s="23">
        <f t="shared" si="4"/>
        <v>0</v>
      </c>
      <c r="L126" s="23">
        <f t="shared" si="4"/>
        <v>0</v>
      </c>
    </row>
    <row r="127" spans="1:12" ht="51">
      <c r="A127" s="11">
        <v>82</v>
      </c>
      <c r="B127" s="4" t="s">
        <v>213</v>
      </c>
      <c r="C127" s="16" t="s">
        <v>250</v>
      </c>
      <c r="D127" s="33" t="s">
        <v>198</v>
      </c>
      <c r="E127" s="16" t="s">
        <v>181</v>
      </c>
      <c r="F127" s="33" t="s">
        <v>180</v>
      </c>
      <c r="G127" s="18">
        <v>-7757.57</v>
      </c>
      <c r="H127" s="18">
        <v>-7757.57</v>
      </c>
      <c r="I127" s="26">
        <f t="shared" si="2"/>
        <v>-7757.57</v>
      </c>
      <c r="J127" s="23">
        <v>0</v>
      </c>
      <c r="K127" s="23">
        <f t="shared" si="4"/>
        <v>0</v>
      </c>
      <c r="L127" s="23">
        <f t="shared" si="4"/>
        <v>0</v>
      </c>
    </row>
    <row r="128" spans="1:12" ht="13.2">
      <c r="A128" s="1"/>
      <c r="B128" s="1"/>
      <c r="C128" s="35"/>
      <c r="D128" s="36"/>
      <c r="E128" s="35"/>
      <c r="F128" s="36" t="s">
        <v>199</v>
      </c>
      <c r="G128" s="27">
        <f t="shared" ref="G128:I128" si="5">G5+G84</f>
        <v>791573316.57000005</v>
      </c>
      <c r="H128" s="27">
        <f t="shared" si="5"/>
        <v>621060153.95000017</v>
      </c>
      <c r="I128" s="27">
        <f t="shared" si="5"/>
        <v>793967760.69000006</v>
      </c>
      <c r="J128" s="27">
        <f>J5+J84</f>
        <v>313916300</v>
      </c>
      <c r="K128" s="27">
        <f t="shared" ref="K128:L128" si="6">K5+K84</f>
        <v>272925400</v>
      </c>
      <c r="L128" s="27">
        <f t="shared" si="6"/>
        <v>266455000</v>
      </c>
    </row>
    <row r="129" spans="7:9" ht="12.75" customHeight="1">
      <c r="G129" s="21"/>
      <c r="H129" s="21"/>
      <c r="I129" s="21"/>
    </row>
  </sheetData>
  <mergeCells count="9">
    <mergeCell ref="A2:A3"/>
    <mergeCell ref="B2:B3"/>
    <mergeCell ref="A1:L1"/>
    <mergeCell ref="J2:L2"/>
    <mergeCell ref="I2:I3"/>
    <mergeCell ref="H2:H3"/>
    <mergeCell ref="G2:G3"/>
    <mergeCell ref="C2:D2"/>
    <mergeCell ref="E2:F2"/>
  </mergeCells>
  <pageMargins left="0.15748031496062992" right="0.15748031496062992" top="0.98425196850393704"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ДЧБ!APPT</vt:lpstr>
      <vt:lpstr>ДЧБ!FIO</vt:lpstr>
      <vt:lpstr>ДЧБ!SIGN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dc:description>POI HSSF rep:2.45.0.188</dc:description>
  <cp:lastModifiedBy>User</cp:lastModifiedBy>
  <cp:lastPrinted>2018-11-14T07:35:09Z</cp:lastPrinted>
  <dcterms:created xsi:type="dcterms:W3CDTF">2018-11-13T05:17:08Z</dcterms:created>
  <dcterms:modified xsi:type="dcterms:W3CDTF">2018-11-14T07:35:30Z</dcterms:modified>
</cp:coreProperties>
</file>