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8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_FilterDatabase" localSheetId="0" hidden="1">'форма 1'!$A$8:$X$13</definedName>
    <definedName name="_xlnm._FilterDatabase" localSheetId="1" hidden="1">'форма 2'!$A$7:$N$13</definedName>
    <definedName name="_xlnm._FilterDatabase" localSheetId="2" hidden="1">'форма 3'!$A$8:$AM$14</definedName>
    <definedName name="_xlnm._FilterDatabase" localSheetId="3" hidden="1">'Форма 4'!$A$5:$H$5</definedName>
    <definedName name="Z_071E1129_87BE_443E_A630_49B570385858_.wvu.FilterData" localSheetId="0" hidden="1">'форма 1'!$A$8:$X$13</definedName>
    <definedName name="Z_0BEB9209_8EDD_464F_B5EB_4CB0004F57A1_.wvu.FilterData" localSheetId="1" hidden="1">'форма 2'!$A$7:$N$13</definedName>
    <definedName name="Z_0BEB9209_8EDD_464F_B5EB_4CB0004F57A1_.wvu.FilterData" localSheetId="2" hidden="1">'форма 3'!$A$8:$AM$14</definedName>
    <definedName name="Z_2153793A_FA21_4C81_8AE5_3C176D0CDF9C_.wvu.FilterData" localSheetId="0" hidden="1">'форма 1'!$A$8:$X$13</definedName>
    <definedName name="Z_2F9A6E41_EEFB_4DAC_AE52_7889B8D5BB86_.wvu.FilterData" localSheetId="2" hidden="1">'форма 3'!$A$8:$AM$14</definedName>
    <definedName name="Z_3511D8A4_2A8D_4563_8DF1_C381EEDBF68F_.wvu.FilterData" localSheetId="0" hidden="1">'форма 1'!$A$8:$X$13</definedName>
    <definedName name="Z_3511D8A4_2A8D_4563_8DF1_C381EEDBF68F_.wvu.FilterData" localSheetId="1" hidden="1">'форма 2'!$A$7:$N$13</definedName>
    <definedName name="Z_3511D8A4_2A8D_4563_8DF1_C381EEDBF68F_.wvu.FilterData" localSheetId="2" hidden="1">'форма 3'!$A$8:$AM$14</definedName>
    <definedName name="Z_3511D8A4_2A8D_4563_8DF1_C381EEDBF68F_.wvu.FilterData" localSheetId="3" hidden="1">'Форма 4'!$A$5:$H$5</definedName>
    <definedName name="Z_3511D8A4_2A8D_4563_8DF1_C381EEDBF68F_.wvu.PrintArea" localSheetId="0" hidden="1">'форма 1'!$A$1:$X$13</definedName>
    <definedName name="Z_3511D8A4_2A8D_4563_8DF1_C381EEDBF68F_.wvu.PrintArea" localSheetId="1" hidden="1">'форма 2'!$A$1:$N$13</definedName>
    <definedName name="Z_3511D8A4_2A8D_4563_8DF1_C381EEDBF68F_.wvu.PrintArea" localSheetId="2" hidden="1">'форма 3'!$A$1:$AM$14</definedName>
    <definedName name="Z_3511D8A4_2A8D_4563_8DF1_C381EEDBF68F_.wvu.PrintArea" localSheetId="3" hidden="1">'Форма 4'!$A$2:$H$27</definedName>
    <definedName name="Z_3511D8A4_2A8D_4563_8DF1_C381EEDBF68F_.wvu.PrintTitles" localSheetId="2" hidden="1">'форма 3'!$8:$8</definedName>
    <definedName name="Z_3511D8A4_2A8D_4563_8DF1_C381EEDBF68F_.wvu.PrintTitles" localSheetId="3" hidden="1">'Форма 4'!$5:$5</definedName>
    <definedName name="Z_4A739215_D16A_4EE7_A2DF_5890D7372CF6_.wvu.FilterData" localSheetId="0" hidden="1">'форма 1'!$A$8:$X$13</definedName>
    <definedName name="Z_4A739215_D16A_4EE7_A2DF_5890D7372CF6_.wvu.FilterData" localSheetId="3" hidden="1">'Форма 4'!$A$5:$H$14</definedName>
    <definedName name="Z_4BBD3242_ADF1_41E0_9651_34A11444B844_.wvu.FilterData" localSheetId="0" hidden="1">'форма 1'!$A$8:$X$13</definedName>
    <definedName name="Z_4BBD3242_ADF1_41E0_9651_34A11444B844_.wvu.FilterData" localSheetId="3" hidden="1">'Форма 4'!$A$5:$H$14</definedName>
    <definedName name="Z_513E810E_3E48_4817_A3BD_1F59CB59F4CA_.wvu.FilterData" localSheetId="3" hidden="1">'Форма 4'!$A$5:$H$14</definedName>
    <definedName name="Z_5F42B46C_E737_4DDF_A6B3_D01B97AD9617_.wvu.FilterData" localSheetId="0" hidden="1">'форма 1'!$A$8:$X$13</definedName>
    <definedName name="Z_5F42B46C_E737_4DDF_A6B3_D01B97AD9617_.wvu.FilterData" localSheetId="1" hidden="1">'форма 2'!$A$7:$N$13</definedName>
    <definedName name="Z_5F42B46C_E737_4DDF_A6B3_D01B97AD9617_.wvu.FilterData" localSheetId="2" hidden="1">'форма 3'!$A$8:$AM$14</definedName>
    <definedName name="Z_5F42B46C_E737_4DDF_A6B3_D01B97AD9617_.wvu.FilterData" localSheetId="3" hidden="1">'Форма 4'!$A$5:$H$14</definedName>
    <definedName name="Z_6B855072_AFE4_4509_A179_E4F6A2796966_.wvu.FilterData" localSheetId="2" hidden="1">'форма 3'!$A$8:$AM$14</definedName>
    <definedName name="Z_6B855072_AFE4_4509_A179_E4F6A2796966_.wvu.FilterData" localSheetId="3" hidden="1">'Форма 4'!$A$5:$H$14</definedName>
    <definedName name="Z_7B1C413C_CFA4_46EC_80EB_4C481039F7CE_.wvu.FilterData" localSheetId="3" hidden="1">'Форма 4'!$A$5:$H$14</definedName>
    <definedName name="Z_7D125628_27D8_424A_B039_7F6935A9E22F_.wvu.FilterData" localSheetId="0" hidden="1">'форма 1'!$A$8:$X$13</definedName>
    <definedName name="Z_7D125628_27D8_424A_B039_7F6935A9E22F_.wvu.FilterData" localSheetId="1" hidden="1">'форма 2'!$A$7:$N$13</definedName>
    <definedName name="Z_7D125628_27D8_424A_B039_7F6935A9E22F_.wvu.FilterData" localSheetId="2" hidden="1">'форма 3'!$A$8:$AM$14</definedName>
    <definedName name="Z_7D125628_27D8_424A_B039_7F6935A9E22F_.wvu.FilterData" localSheetId="3" hidden="1">'Форма 4'!$A$5:$H$14</definedName>
    <definedName name="Z_894246BE_CC98_45CA_9015_348B720E2996_.wvu.FilterData" localSheetId="0" hidden="1">'форма 1'!$A$8:$X$13</definedName>
    <definedName name="Z_9A08A02A_49DA_4249_BF63_47BD16E54DDA_.wvu.FilterData" localSheetId="3" hidden="1">'Форма 4'!$A$5:$H$14</definedName>
    <definedName name="Z_B69FB2D8_BCA5_4AC2_B0C9_F7BAD98AD860_.wvu.FilterData" localSheetId="0" hidden="1">'форма 1'!$A$8:$X$13</definedName>
    <definedName name="Z_B69FB2D8_BCA5_4AC2_B0C9_F7BAD98AD860_.wvu.FilterData" localSheetId="3" hidden="1">'Форма 4'!$A$5:$H$14</definedName>
    <definedName name="Z_BA9FD3DD_4F2C_454E_A268_F4AB041FD291_.wvu.FilterData" localSheetId="3" hidden="1">'Форма 4'!$A$5:$H$14</definedName>
    <definedName name="Z_C9A56928_F6D8_45BD_A377_A02C7A3A4EC3_.wvu.FilterData" localSheetId="0" hidden="1">'форма 1'!$A$8:$X$13</definedName>
    <definedName name="Z_C9A56928_F6D8_45BD_A377_A02C7A3A4EC3_.wvu.FilterData" localSheetId="1" hidden="1">'форма 2'!$A$7:$N$13</definedName>
    <definedName name="Z_C9A56928_F6D8_45BD_A377_A02C7A3A4EC3_.wvu.FilterData" localSheetId="2" hidden="1">'форма 3'!$A$8:$AM$14</definedName>
    <definedName name="Z_C9A56928_F6D8_45BD_A377_A02C7A3A4EC3_.wvu.FilterData" localSheetId="3" hidden="1">'Форма 4'!$A$5:$H$14</definedName>
    <definedName name="Z_CC3EEC02_30D2_4905_AE21_71EA71520321_.wvu.FilterData" localSheetId="0" hidden="1">'форма 1'!$A$8:$X$13</definedName>
    <definedName name="Z_CC3EEC02_30D2_4905_AE21_71EA71520321_.wvu.FilterData" localSheetId="1" hidden="1">'форма 2'!$A$7:$N$13</definedName>
    <definedName name="Z_CC3EEC02_30D2_4905_AE21_71EA71520321_.wvu.FilterData" localSheetId="2" hidden="1">'форма 3'!$A$8:$AM$14</definedName>
    <definedName name="Z_CC3EEC02_30D2_4905_AE21_71EA71520321_.wvu.FilterData" localSheetId="3" hidden="1">'Форма 4'!$A$5:$H$5</definedName>
    <definedName name="Z_CC3EEC02_30D2_4905_AE21_71EA71520321_.wvu.PrintArea" localSheetId="1" hidden="1">'форма 2'!$A$1:$N$13</definedName>
    <definedName name="Z_CC3EEC02_30D2_4905_AE21_71EA71520321_.wvu.PrintArea" localSheetId="2" hidden="1">'форма 3'!$A$1:$AM$14</definedName>
    <definedName name="Z_CC3EEC02_30D2_4905_AE21_71EA71520321_.wvu.PrintArea" localSheetId="3" hidden="1">'Форма 4'!$A$2:$H$27</definedName>
    <definedName name="Z_CC3EEC02_30D2_4905_AE21_71EA71520321_.wvu.PrintTitles" localSheetId="2" hidden="1">'форма 3'!$8:$8</definedName>
    <definedName name="Z_CC3EEC02_30D2_4905_AE21_71EA71520321_.wvu.PrintTitles" localSheetId="3" hidden="1">'Форма 4'!$5:$5</definedName>
    <definedName name="Z_D58D1C63_6768_4CFA_8358_86EE19640CB2_.wvu.FilterData" localSheetId="3" hidden="1">'Форма 4'!$A$5:$H$14</definedName>
    <definedName name="Z_E0198BA7_4C17_4517_AE42_FD3FC28E3706_.wvu.FilterData" localSheetId="0" hidden="1">'форма 1'!$A$8:$X$13</definedName>
    <definedName name="Z_E0198BA7_4C17_4517_AE42_FD3FC28E3706_.wvu.FilterData" localSheetId="3" hidden="1">'Форма 4'!$A$5:$H$14</definedName>
    <definedName name="Z_E4B115D4_BEE0_43CB_9EA7_2190A66EBA3F_.wvu.FilterData" localSheetId="0" hidden="1">'форма 1'!$A$8:$X$13</definedName>
    <definedName name="Z_E4B115D4_BEE0_43CB_9EA7_2190A66EBA3F_.wvu.FilterData" localSheetId="2" hidden="1">'форма 3'!$A$8:$AM$14</definedName>
    <definedName name="Z_E4B115D4_BEE0_43CB_9EA7_2190A66EBA3F_.wvu.FilterData" localSheetId="3" hidden="1">'Форма 4'!$A$5:$H$14</definedName>
    <definedName name="Z_F3AFC384_A20B_4171_8881_A61C399C6A68_.wvu.FilterData" localSheetId="3" hidden="1">'Форма 4'!$A$5:$H$14</definedName>
    <definedName name="_xlnm.Print_Titles" localSheetId="2">'форма 3'!$8:$8</definedName>
    <definedName name="_xlnm.Print_Titles" localSheetId="3">'Форма 4'!$5:$5</definedName>
    <definedName name="_xlnm.Print_Area" localSheetId="0">'форма 1'!$A$1:$X$14</definedName>
    <definedName name="_xlnm.Print_Area" localSheetId="1">'форма 2'!$A$1:$N$14</definedName>
    <definedName name="_xlnm.Print_Area" localSheetId="2">'форма 3'!$A$1:$AM$14</definedName>
    <definedName name="_xlnm.Print_Area" localSheetId="3">'Форма 4'!$A$2:$H$27</definedName>
  </definedNames>
  <calcPr fullCalcOnLoad="1" fullPrecision="0"/>
</workbook>
</file>

<file path=xl/sharedStrings.xml><?xml version="1.0" encoding="utf-8"?>
<sst xmlns="http://schemas.openxmlformats.org/spreadsheetml/2006/main" count="226" uniqueCount="109">
  <si>
    <t>№ п/п</t>
  </si>
  <si>
    <t>Адрес МКД</t>
  </si>
  <si>
    <t>Год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</si>
  <si>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</si>
  <si>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</si>
  <si>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</si>
  <si>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</si>
  <si>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</si>
  <si>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</si>
  <si>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</si>
  <si>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</si>
  <si>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</si>
  <si>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</si>
  <si>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 м</t>
  </si>
  <si>
    <t>чел.</t>
  </si>
  <si>
    <t>руб.</t>
  </si>
  <si>
    <t>руб./кв. м</t>
  </si>
  <si>
    <t>Х</t>
  </si>
  <si>
    <t>в том числе нежилых помещений</t>
  </si>
  <si>
    <t>из них жилых помещений, находящихся в собственности граждан</t>
  </si>
  <si>
    <t>всего</t>
  </si>
  <si>
    <t>в том числе жилых помещений</t>
  </si>
  <si>
    <t>Площадь помещений МКД</t>
  </si>
  <si>
    <t>в том числе</t>
  </si>
  <si>
    <t>Итого по Первомайскому району</t>
  </si>
  <si>
    <t xml:space="preserve">№ п/п 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</si>
  <si>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</si>
  <si>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</si>
  <si>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</si>
  <si>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</si>
  <si>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</si>
  <si>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</si>
  <si>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</si>
  <si>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устройство выходов на кровлю</t>
  </si>
  <si>
    <t>ед.</t>
  </si>
  <si>
    <t>руб</t>
  </si>
  <si>
    <t>куб. м</t>
  </si>
  <si>
    <t xml:space="preserve"> </t>
  </si>
  <si>
    <t>Примечание:</t>
  </si>
  <si>
    <t>МКД - многоквартирный дом,</t>
  </si>
  <si>
    <t>Фонд - государственная корпорация - Фонд содействия реформированию жилищно-коммунального хозяйства,</t>
  </si>
  <si>
    <t>Количество жителей, зарегистрированных в МКД на дату утверждения краткосрочного плана</t>
  </si>
  <si>
    <t>Количество МКД</t>
  </si>
  <si>
    <t>I квартал</t>
  </si>
  <si>
    <t>II квартал</t>
  </si>
  <si>
    <t>III квартал</t>
  </si>
  <si>
    <t>IV квартал</t>
  </si>
  <si>
    <t>Наименование муниципального образования</t>
  </si>
  <si>
    <t xml:space="preserve"> кв.м</t>
  </si>
  <si>
    <t>п. Улу-Юл, ул. Советская, д. 13</t>
  </si>
  <si>
    <t>п. Улу-Юл, ул. Советская, д. 15</t>
  </si>
  <si>
    <r>
      <t>Виды работ, установленные ст. 10 Закона Томской области
от 07.06.2013 № 116-ОЗ</t>
    </r>
    <r>
      <rPr>
        <vertAlign val="superscript"/>
        <sz val="11"/>
        <color indexed="8"/>
        <rFont val="Times New Roman"/>
        <family val="1"/>
      </rPr>
      <t>4)</t>
    </r>
  </si>
  <si>
    <r>
      <t>Виды работ, установленные ч.1 ст.166 Жилищного Кодекса Российской Федерации</t>
    </r>
    <r>
      <rPr>
        <vertAlign val="superscript"/>
        <sz val="11"/>
        <color indexed="8"/>
        <rFont val="Times New Roman"/>
        <family val="1"/>
      </rPr>
      <t>4)</t>
    </r>
  </si>
  <si>
    <t>ремонт</t>
  </si>
  <si>
    <t>Площадь помещений МКД, кв. м</t>
  </si>
  <si>
    <t>Вид элемента строительных конструкций, оборудования, инженерных систем</t>
  </si>
  <si>
    <t xml:space="preserve">Вид работы (услуги) по капитальному ремонту </t>
  </si>
  <si>
    <t>Стоимость работы (услуги), руб.</t>
  </si>
  <si>
    <t>Удельная стоимость работы (услуги), руб./кв. м</t>
  </si>
  <si>
    <t>Предельная стоимость работы (услуги), руб./кв. м</t>
  </si>
  <si>
    <t>№
п/п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</si>
  <si>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</si>
  <si>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</si>
  <si>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</si>
  <si>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</si>
  <si>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</si>
  <si>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</si>
  <si>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</si>
  <si>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</si>
  <si>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</si>
  <si>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r>
      <t xml:space="preserve">Вид последнего капитального ремонта    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</si>
  <si>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Материал стен  </t>
    </r>
    <r>
      <rPr>
        <vertAlign val="superscript"/>
        <sz val="11"/>
        <color indexed="8"/>
        <rFont val="Times New Roman"/>
        <family val="1"/>
      </rPr>
      <t>2)</t>
    </r>
  </si>
  <si>
    <t>Количество жителей, зарегистрированных в 
МКД на дату утверждения краткосрочного 
плана</t>
  </si>
  <si>
    <t>Удельная стоимость капитального ремонта 
1 кв. м общей площади помещений МКД</t>
  </si>
  <si>
    <t>Предельная стоимость капитального ремонта 
1 кв. м общей площади помещений МКД</t>
  </si>
  <si>
    <r>
      <t xml:space="preserve">Способ формирования фонда капитального ремонта многоквартирного дома   </t>
    </r>
    <r>
      <rPr>
        <vertAlign val="superscript"/>
        <sz val="11"/>
        <color indexed="8"/>
        <rFont val="Times New Roman"/>
        <family val="1"/>
      </rPr>
      <t>3)</t>
    </r>
  </si>
  <si>
    <t>за счет средств собственников 
помещений в МКД</t>
  </si>
  <si>
    <t>за счет других не запрещенных законом источников</t>
  </si>
  <si>
    <t>крыша</t>
  </si>
  <si>
    <t>строительный контроль</t>
  </si>
  <si>
    <t xml:space="preserve">Итого по Первомайскому району </t>
  </si>
  <si>
    <t>Итого</t>
  </si>
  <si>
    <t xml:space="preserve">п. Улу-Юл, ул. Советская, д. 13 </t>
  </si>
  <si>
    <t xml:space="preserve">п. Улу-Юл, ул. Советская, д. 15 </t>
  </si>
  <si>
    <t>СМР</t>
  </si>
  <si>
    <t>12.2016</t>
  </si>
  <si>
    <t>Д</t>
  </si>
  <si>
    <r>
      <rPr>
        <sz val="11"/>
        <color indexed="8"/>
        <rFont val="Calibri"/>
        <family val="2"/>
      </rPr>
      <t>¹</t>
    </r>
    <r>
      <rPr>
        <sz val="11"/>
        <color indexed="8"/>
        <rFont val="Times New Roman"/>
        <family val="1"/>
      </rPr>
      <t xml:space="preserve"> - расходы на разработку проектной документации, проверку достоверности сметной стоимости, проведение государственной  экспертизы проектной документации, государственной историко-культурной экспертизы, строительного контроля включаются в стоимость соответствующего вида работ</t>
    </r>
  </si>
  <si>
    <t>1)</t>
  </si>
  <si>
    <t>выбирается из списка:  ЭС - ремонт внутридомовых инженерных систем электроснабжения , ТС - теплоснабжения, ГС - газоснабжения, ХВС - холодного водоснабжения, ГВС - горячего водоснабжения, ВО - водоотведения, ЛО - ремонт или замена лифтового оборудования, признанного непригодным для эксплуатации, при необходимости ремонт лифтовых шахт, К - ремонт крыш, ПП - ремонт подвальных помещений, относящихся к общему имуществу в многоквартирных домах, УФ - утепление и ремонт фасадов, ПУ, УУ - установка коллективных (общедомовых) приборов учета потребления ресурсов и узлов управления, Ф - ремонт фундаментов, КОМП - выполнение трех и более видов работ, с учетом ранее выполняемых;</t>
  </si>
  <si>
    <t>2)</t>
  </si>
  <si>
    <t>выбирается из списка: К - кирпичные, П - панельные, Д - деревянные, Пр - прочие;</t>
  </si>
  <si>
    <t>3)</t>
  </si>
  <si>
    <t>выбирается из списка: 1 - счет регионального оператора; 2 - специальный счет, владельцем которого является региональный оператор, 3 - специальный счет, владельцем которого является управляющая компания, 4 - специальный счет, владельцем которого является товарищество собственников жилья, 5 - специальный счет, владельцем которого является жилищный кооператив;</t>
  </si>
  <si>
    <t>4)</t>
  </si>
  <si>
    <t>расходы на разработку проектной документации, проверку достоверности сметной стоимости, проведение государственной экспертизы проектной документации, государственной историко-культурной экспертизы, строительного контроля включаются в стоимость соответствующего вида работ.</t>
  </si>
  <si>
    <t>4. Перечень работ и услуг по капитальному ремонту общего имущества в многоквартирных домах,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</si>
  <si>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3. Виды работ по капитальному ремонту многоквартирных домов,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</si>
  <si>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2. Планируемые показатели выполнения краткосрочного плана реализации в 2016-2018 гг. региональной программы капитального ремонта общего имущества в многоквартирных домах</t>
  </si>
  <si>
    <t>Краткосрочный план реализации в 2016-2018 годах региональной программы капитального ремонта общего имущества в многоквартирных домах</t>
  </si>
  <si>
    <t>1. Перечень многоквартирных домов,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</si>
  <si>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2016 год</t>
  </si>
  <si>
    <t>2017 год</t>
  </si>
  <si>
    <t>2018 год</t>
  </si>
  <si>
    <t>12.2017</t>
  </si>
  <si>
    <t>Приложение №1 к постановлению Администрации Первомайского района от 28.01.2016 № 13</t>
  </si>
  <si>
    <t>Приложение №2 к постановлению Администрации Первомайского района от 28.01.2016 № 13</t>
  </si>
  <si>
    <t xml:space="preserve">Приложение №3 к постановлению Администрации Первомайского района от 28.01.2016 № 13      </t>
  </si>
  <si>
    <t xml:space="preserve">                                                                                                                                                                                                   Приложение №4 к постановлению Администрации Первомайского района от 28.01.2016 №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</si>
</sst>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\-0.00;0.00"/>
    <numFmt numFmtId="165" formatCode="#,##0.0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 quotePrefix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/>
      <protection locked="0"/>
    </xf>
    <xf numFmtId="4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4" fontId="44" fillId="33" borderId="11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 quotePrefix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 vertical="top"/>
    </xf>
    <xf numFmtId="0" fontId="45" fillId="33" borderId="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1" xfId="0" applyFont="1" applyFill="1" applyBorder="1" applyAlignment="1">
      <alignment horizontal="center" vertical="top"/>
    </xf>
    <xf numFmtId="0" fontId="4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right"/>
    </xf>
    <xf numFmtId="0" fontId="45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center" wrapText="1"/>
    </xf>
    <xf numFmtId="4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4" fontId="6" fillId="33" borderId="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center" textRotation="90" wrapText="1"/>
    </xf>
    <xf numFmtId="0" fontId="46" fillId="33" borderId="10" xfId="0" applyFont="1" applyFill="1" applyBorder="1" applyAlignment="1">
      <alignment vertical="center" wrapText="1"/>
    </xf>
    <xf numFmtId="0" fontId="24" fillId="33" borderId="0" xfId="0" applyFont="1" applyFill="1" applyAlignment="1">
      <alignment horizontal="right" vertical="top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10" xfId="0" applyFont="1" applyFill="1" applyBorder="1" applyAlignment="1">
      <alignment horizontal="center" textRotation="90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4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textRotation="90" wrapText="1"/>
    </xf>
    <xf numFmtId="0" fontId="46" fillId="33" borderId="21" xfId="0" applyFont="1" applyFill="1" applyBorder="1" applyAlignment="1">
      <alignment horizontal="center" vertical="center" textRotation="90" wrapText="1"/>
    </xf>
    <xf numFmtId="0" fontId="46" fillId="33" borderId="22" xfId="0" applyFont="1" applyFill="1" applyBorder="1" applyAlignment="1">
      <alignment horizontal="center" vertical="center" textRotation="90" wrapText="1"/>
    </xf>
    <xf numFmtId="0" fontId="46" fillId="33" borderId="20" xfId="0" applyFont="1" applyFill="1" applyBorder="1" applyAlignment="1">
      <alignment horizontal="center" vertical="center" textRotation="90" wrapText="1"/>
    </xf>
    <xf numFmtId="0" fontId="46" fillId="33" borderId="23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 textRotation="90" wrapText="1"/>
    </xf>
    <xf numFmtId="0" fontId="45" fillId="33" borderId="0" xfId="0" applyFont="1" applyFill="1" applyAlignment="1">
      <alignment horizontal="right"/>
    </xf>
    <xf numFmtId="0" fontId="44" fillId="33" borderId="13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center" textRotation="90" wrapText="1"/>
    </xf>
    <xf numFmtId="0" fontId="46" fillId="33" borderId="16" xfId="0" applyFont="1" applyFill="1" applyBorder="1" applyAlignment="1">
      <alignment horizontal="center" vertical="center" textRotation="90" wrapText="1"/>
    </xf>
    <xf numFmtId="0" fontId="4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view="pageBreakPreview" zoomScale="80" zoomScaleNormal="90" zoomScaleSheetLayoutView="80" zoomScalePageLayoutView="0" workbookViewId="0" topLeftCell="I1">
      <selection activeCell="N1" sqref="N1:X1"/>
    </sheetView>
  </sheetViews>
  <sheetFormatPr defaultColWidth="9.140625" defaultRowHeight="15"/>
  <cols>
    <col min="1" max="1" width="5.57421875" style="56" customWidth="1"/>
    <col min="2" max="2" width="39.8515625" style="41" customWidth="1"/>
    <col min="3" max="4" width="6.57421875" style="42" customWidth="1"/>
    <col min="5" max="5" width="13.421875" style="42" customWidth="1"/>
    <col min="6" max="6" width="11.421875" style="42" customWidth="1"/>
    <col min="7" max="8" width="5.28125" style="42" customWidth="1"/>
    <col min="9" max="9" width="12.8515625" style="42" customWidth="1"/>
    <col min="10" max="10" width="13.28125" style="42" customWidth="1"/>
    <col min="11" max="11" width="10.57421875" style="42" customWidth="1"/>
    <col min="12" max="13" width="12.140625" style="42" customWidth="1"/>
    <col min="14" max="14" width="8.57421875" style="42" customWidth="1"/>
    <col min="15" max="15" width="16.28125" style="41" customWidth="1"/>
    <col min="16" max="16" width="6.7109375" style="41" customWidth="1"/>
    <col min="17" max="17" width="17.8515625" style="41" customWidth="1"/>
    <col min="18" max="18" width="14.00390625" style="41" customWidth="1"/>
    <col min="19" max="20" width="18.57421875" style="41" customWidth="1"/>
    <col min="21" max="21" width="13.7109375" style="42" customWidth="1"/>
    <col min="22" max="22" width="9.57421875" style="42" customWidth="1"/>
    <col min="23" max="23" width="8.421875" style="42" customWidth="1"/>
    <col min="24" max="24" width="9.28125" style="41" bestFit="1" customWidth="1"/>
    <col min="25" max="213" width="9.140625" style="41" customWidth="1"/>
    <col min="214" max="214" width="3.57421875" style="41" customWidth="1"/>
    <col min="215" max="215" width="14.28125" style="41" customWidth="1"/>
    <col min="216" max="232" width="9.28125" style="41" customWidth="1"/>
    <col min="233" max="16384" width="9.140625" style="41" customWidth="1"/>
  </cols>
  <sheetData>
    <row r="1" spans="1:24" ht="29.25" customHeight="1">
      <c r="A1" s="54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85" t="s">
        <v>105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3" ht="16.5">
      <c r="A2" s="92" t="s">
        <v>99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31.5" customHeight="1">
      <c r="A3" s="92" t="s">
        <v>100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s="55" customFormat="1" ht="15" customHeight="1">
      <c r="A4" s="91" t="s">
        <v>0</v>
      </c>
      <c r="B4" s="91" t="s">
        <v>1</v>
      </c>
      <c r="C4" s="91" t="s">
        <v>2</v>
      </c>
      <c r="D4" s="91"/>
      <c r="E4" s="90" t="s">
        <v>70</v>
      </c>
      <c r="F4" s="90" t="s">
        <v>71</v>
      </c>
      <c r="G4" s="90" t="s">
        <v>3</v>
      </c>
      <c r="H4" s="90" t="s">
        <v>4</v>
      </c>
      <c r="I4" s="90" t="s">
        <v>5</v>
      </c>
      <c r="J4" s="91" t="s">
        <v>22</v>
      </c>
      <c r="K4" s="91"/>
      <c r="L4" s="91"/>
      <c r="M4" s="91"/>
      <c r="N4" s="90" t="s">
        <v>72</v>
      </c>
      <c r="O4" s="91" t="s">
        <v>6</v>
      </c>
      <c r="P4" s="91"/>
      <c r="Q4" s="91"/>
      <c r="R4" s="91"/>
      <c r="S4" s="91"/>
      <c r="T4" s="91"/>
      <c r="U4" s="90" t="s">
        <v>73</v>
      </c>
      <c r="V4" s="90" t="s">
        <v>74</v>
      </c>
      <c r="W4" s="90" t="s">
        <v>7</v>
      </c>
      <c r="X4" s="90" t="s">
        <v>75</v>
      </c>
    </row>
    <row r="5" spans="1:24" s="55" customFormat="1" ht="15" customHeight="1">
      <c r="A5" s="91"/>
      <c r="B5" s="91"/>
      <c r="C5" s="90" t="s">
        <v>8</v>
      </c>
      <c r="D5" s="94" t="s">
        <v>9</v>
      </c>
      <c r="E5" s="90"/>
      <c r="F5" s="90"/>
      <c r="G5" s="90"/>
      <c r="H5" s="90"/>
      <c r="I5" s="90"/>
      <c r="J5" s="90" t="s">
        <v>20</v>
      </c>
      <c r="K5" s="90" t="s">
        <v>18</v>
      </c>
      <c r="L5" s="90" t="s">
        <v>21</v>
      </c>
      <c r="M5" s="90" t="s">
        <v>19</v>
      </c>
      <c r="N5" s="90"/>
      <c r="O5" s="90" t="s">
        <v>20</v>
      </c>
      <c r="P5" s="91" t="s">
        <v>23</v>
      </c>
      <c r="Q5" s="91"/>
      <c r="R5" s="91"/>
      <c r="S5" s="91"/>
      <c r="T5" s="91"/>
      <c r="U5" s="90"/>
      <c r="V5" s="90"/>
      <c r="W5" s="90"/>
      <c r="X5" s="90"/>
    </row>
    <row r="6" spans="1:24" s="55" customFormat="1" ht="192" customHeight="1">
      <c r="A6" s="91"/>
      <c r="B6" s="91"/>
      <c r="C6" s="90"/>
      <c r="D6" s="9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52" t="s">
        <v>10</v>
      </c>
      <c r="Q6" s="52" t="s">
        <v>11</v>
      </c>
      <c r="R6" s="52" t="s">
        <v>12</v>
      </c>
      <c r="S6" s="52" t="s">
        <v>76</v>
      </c>
      <c r="T6" s="52" t="s">
        <v>77</v>
      </c>
      <c r="U6" s="90"/>
      <c r="V6" s="90"/>
      <c r="W6" s="90"/>
      <c r="X6" s="90"/>
    </row>
    <row r="7" spans="1:24" s="55" customFormat="1" ht="15" customHeight="1">
      <c r="A7" s="91"/>
      <c r="B7" s="91"/>
      <c r="C7" s="90"/>
      <c r="D7" s="94"/>
      <c r="E7" s="90"/>
      <c r="F7" s="90"/>
      <c r="G7" s="90"/>
      <c r="H7" s="90"/>
      <c r="I7" s="51" t="s">
        <v>13</v>
      </c>
      <c r="J7" s="51" t="s">
        <v>13</v>
      </c>
      <c r="K7" s="51" t="s">
        <v>13</v>
      </c>
      <c r="L7" s="51" t="s">
        <v>13</v>
      </c>
      <c r="M7" s="51" t="s">
        <v>13</v>
      </c>
      <c r="N7" s="51" t="s">
        <v>14</v>
      </c>
      <c r="O7" s="51" t="s">
        <v>15</v>
      </c>
      <c r="P7" s="51" t="s">
        <v>15</v>
      </c>
      <c r="Q7" s="51" t="s">
        <v>15</v>
      </c>
      <c r="R7" s="51" t="s">
        <v>15</v>
      </c>
      <c r="S7" s="51" t="s">
        <v>15</v>
      </c>
      <c r="T7" s="51" t="s">
        <v>15</v>
      </c>
      <c r="U7" s="51" t="s">
        <v>16</v>
      </c>
      <c r="V7" s="51" t="s">
        <v>16</v>
      </c>
      <c r="W7" s="90"/>
      <c r="X7" s="90"/>
    </row>
    <row r="8" spans="1:24" s="55" customFormat="1" ht="13.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</row>
    <row r="9" spans="1:24" s="55" customFormat="1" ht="15" customHeight="1">
      <c r="A9" s="93" t="s">
        <v>24</v>
      </c>
      <c r="B9" s="93"/>
      <c r="C9" s="21" t="s">
        <v>17</v>
      </c>
      <c r="D9" s="21" t="s">
        <v>17</v>
      </c>
      <c r="E9" s="21" t="s">
        <v>17</v>
      </c>
      <c r="F9" s="21" t="s">
        <v>17</v>
      </c>
      <c r="G9" s="21" t="s">
        <v>17</v>
      </c>
      <c r="H9" s="21" t="s">
        <v>17</v>
      </c>
      <c r="I9" s="22">
        <f>I10+I12</f>
        <v>833.68</v>
      </c>
      <c r="J9" s="22">
        <f aca="true" t="shared" si="0" ref="J9:T9">J10+J12</f>
        <v>732.7</v>
      </c>
      <c r="K9" s="22">
        <f t="shared" si="0"/>
        <v>0</v>
      </c>
      <c r="L9" s="22">
        <f t="shared" si="0"/>
        <v>732.7</v>
      </c>
      <c r="M9" s="22">
        <f t="shared" si="0"/>
        <v>184.6</v>
      </c>
      <c r="N9" s="25">
        <f t="shared" si="0"/>
        <v>26</v>
      </c>
      <c r="O9" s="22">
        <f t="shared" si="0"/>
        <v>4309602.08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4309602.08</v>
      </c>
      <c r="T9" s="22">
        <f t="shared" si="0"/>
        <v>0</v>
      </c>
      <c r="U9" s="1" t="s">
        <v>17</v>
      </c>
      <c r="V9" s="1" t="s">
        <v>17</v>
      </c>
      <c r="W9" s="1" t="s">
        <v>17</v>
      </c>
      <c r="X9" s="1" t="s">
        <v>17</v>
      </c>
    </row>
    <row r="10" spans="1:24" s="55" customFormat="1" ht="15" customHeight="1">
      <c r="A10" s="86" t="s">
        <v>101</v>
      </c>
      <c r="B10" s="87"/>
      <c r="C10" s="21"/>
      <c r="D10" s="21"/>
      <c r="E10" s="21"/>
      <c r="F10" s="21"/>
      <c r="G10" s="21"/>
      <c r="H10" s="21"/>
      <c r="I10" s="22">
        <f>I11</f>
        <v>368</v>
      </c>
      <c r="J10" s="22">
        <f aca="true" t="shared" si="1" ref="J10:T10">J11</f>
        <v>362.1</v>
      </c>
      <c r="K10" s="22">
        <f t="shared" si="1"/>
        <v>0</v>
      </c>
      <c r="L10" s="22">
        <f t="shared" si="1"/>
        <v>362.1</v>
      </c>
      <c r="M10" s="22">
        <f t="shared" si="1"/>
        <v>89.6</v>
      </c>
      <c r="N10" s="25">
        <f t="shared" si="1"/>
        <v>13</v>
      </c>
      <c r="O10" s="22">
        <f t="shared" si="1"/>
        <v>2210177.43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2">
        <f t="shared" si="1"/>
        <v>2210177.43</v>
      </c>
      <c r="T10" s="22">
        <f t="shared" si="1"/>
        <v>0</v>
      </c>
      <c r="U10" s="1" t="s">
        <v>17</v>
      </c>
      <c r="V10" s="1" t="s">
        <v>17</v>
      </c>
      <c r="W10" s="1" t="s">
        <v>17</v>
      </c>
      <c r="X10" s="1" t="s">
        <v>17</v>
      </c>
    </row>
    <row r="11" spans="1:24" s="55" customFormat="1" ht="15" customHeight="1">
      <c r="A11" s="23">
        <v>1</v>
      </c>
      <c r="B11" s="2" t="s">
        <v>49</v>
      </c>
      <c r="C11" s="21">
        <v>1969</v>
      </c>
      <c r="D11" s="24"/>
      <c r="E11" s="24"/>
      <c r="F11" s="17" t="s">
        <v>86</v>
      </c>
      <c r="G11" s="21">
        <v>2</v>
      </c>
      <c r="H11" s="21">
        <v>2</v>
      </c>
      <c r="I11" s="22">
        <v>368</v>
      </c>
      <c r="J11" s="1">
        <v>362.1</v>
      </c>
      <c r="K11" s="1">
        <v>0</v>
      </c>
      <c r="L11" s="1">
        <v>362.1</v>
      </c>
      <c r="M11" s="1">
        <v>89.6</v>
      </c>
      <c r="N11" s="25">
        <v>13</v>
      </c>
      <c r="O11" s="1">
        <f>'форма 3'!D11</f>
        <v>2210177.43</v>
      </c>
      <c r="P11" s="1">
        <v>0</v>
      </c>
      <c r="Q11" s="1">
        <v>0</v>
      </c>
      <c r="R11" s="1">
        <v>0</v>
      </c>
      <c r="S11" s="1">
        <f>O11-P11-Q11-R11</f>
        <v>2210177.43</v>
      </c>
      <c r="T11" s="1">
        <v>0</v>
      </c>
      <c r="U11" s="1">
        <f>O11/J11</f>
        <v>6103.78</v>
      </c>
      <c r="V11" s="1">
        <f>'Форма 4'!H8</f>
        <v>7066</v>
      </c>
      <c r="W11" s="18" t="s">
        <v>85</v>
      </c>
      <c r="X11" s="29">
        <v>1</v>
      </c>
    </row>
    <row r="12" spans="1:24" s="55" customFormat="1" ht="15" customHeight="1">
      <c r="A12" s="88" t="s">
        <v>102</v>
      </c>
      <c r="B12" s="89"/>
      <c r="C12" s="21"/>
      <c r="D12" s="24"/>
      <c r="E12" s="24"/>
      <c r="F12" s="17"/>
      <c r="G12" s="21"/>
      <c r="H12" s="21"/>
      <c r="I12" s="22">
        <f>I13</f>
        <v>465.68</v>
      </c>
      <c r="J12" s="22">
        <f aca="true" t="shared" si="2" ref="J12:T12">J13</f>
        <v>370.6</v>
      </c>
      <c r="K12" s="22">
        <f t="shared" si="2"/>
        <v>0</v>
      </c>
      <c r="L12" s="22">
        <f t="shared" si="2"/>
        <v>370.6</v>
      </c>
      <c r="M12" s="22">
        <f t="shared" si="2"/>
        <v>95</v>
      </c>
      <c r="N12" s="25">
        <f t="shared" si="2"/>
        <v>13</v>
      </c>
      <c r="O12" s="22">
        <f t="shared" si="2"/>
        <v>2099424.65</v>
      </c>
      <c r="P12" s="22">
        <f t="shared" si="2"/>
        <v>0</v>
      </c>
      <c r="Q12" s="22">
        <f t="shared" si="2"/>
        <v>0</v>
      </c>
      <c r="R12" s="22">
        <f t="shared" si="2"/>
        <v>0</v>
      </c>
      <c r="S12" s="22">
        <f t="shared" si="2"/>
        <v>2099424.65</v>
      </c>
      <c r="T12" s="22">
        <f t="shared" si="2"/>
        <v>0</v>
      </c>
      <c r="U12" s="1" t="s">
        <v>17</v>
      </c>
      <c r="V12" s="1" t="s">
        <v>17</v>
      </c>
      <c r="W12" s="18" t="s">
        <v>17</v>
      </c>
      <c r="X12" s="29" t="s">
        <v>17</v>
      </c>
    </row>
    <row r="13" spans="1:24" s="55" customFormat="1" ht="15" customHeight="1">
      <c r="A13" s="23">
        <v>1</v>
      </c>
      <c r="B13" s="2" t="s">
        <v>50</v>
      </c>
      <c r="C13" s="21">
        <v>1969</v>
      </c>
      <c r="D13" s="24"/>
      <c r="E13" s="24"/>
      <c r="F13" s="17" t="s">
        <v>86</v>
      </c>
      <c r="G13" s="21">
        <v>2</v>
      </c>
      <c r="H13" s="21">
        <v>2</v>
      </c>
      <c r="I13" s="22">
        <v>465.68</v>
      </c>
      <c r="J13" s="1">
        <v>370.6</v>
      </c>
      <c r="K13" s="1">
        <v>0</v>
      </c>
      <c r="L13" s="1">
        <v>370.6</v>
      </c>
      <c r="M13" s="1">
        <v>95</v>
      </c>
      <c r="N13" s="25">
        <v>13</v>
      </c>
      <c r="O13" s="1">
        <f>'форма 3'!D13</f>
        <v>2099424.65</v>
      </c>
      <c r="P13" s="1">
        <v>0</v>
      </c>
      <c r="Q13" s="1">
        <v>0</v>
      </c>
      <c r="R13" s="1">
        <v>0</v>
      </c>
      <c r="S13" s="1">
        <f>O13-P13-Q13-R13</f>
        <v>2099424.65</v>
      </c>
      <c r="T13" s="1">
        <v>0</v>
      </c>
      <c r="U13" s="1">
        <f>O13/J13</f>
        <v>5664.93</v>
      </c>
      <c r="V13" s="1">
        <f>'Форма 4'!H12</f>
        <v>7066</v>
      </c>
      <c r="W13" s="18" t="s">
        <v>104</v>
      </c>
      <c r="X13" s="29">
        <v>1</v>
      </c>
    </row>
    <row r="14" spans="1:24" s="55" customFormat="1" ht="15" customHeight="1">
      <c r="A14" s="88" t="s">
        <v>103</v>
      </c>
      <c r="B14" s="89"/>
      <c r="C14" s="21"/>
      <c r="D14" s="24"/>
      <c r="E14" s="24"/>
      <c r="F14" s="17"/>
      <c r="G14" s="21"/>
      <c r="H14" s="21"/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5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1" t="s">
        <v>17</v>
      </c>
      <c r="V14" s="1" t="s">
        <v>17</v>
      </c>
      <c r="W14" s="18" t="s">
        <v>17</v>
      </c>
      <c r="X14" s="29" t="s">
        <v>17</v>
      </c>
    </row>
  </sheetData>
  <sheetProtection/>
  <autoFilter ref="A8:X13"/>
  <mergeCells count="30">
    <mergeCell ref="A9:B9"/>
    <mergeCell ref="C4:D4"/>
    <mergeCell ref="E4:E7"/>
    <mergeCell ref="J5:J6"/>
    <mergeCell ref="M5:M6"/>
    <mergeCell ref="H4:H7"/>
    <mergeCell ref="K5:K6"/>
    <mergeCell ref="L5:L6"/>
    <mergeCell ref="I4:I6"/>
    <mergeCell ref="D5:D7"/>
    <mergeCell ref="O5:O6"/>
    <mergeCell ref="W4:W7"/>
    <mergeCell ref="C5:C7"/>
    <mergeCell ref="A2:W2"/>
    <mergeCell ref="A3:W3"/>
    <mergeCell ref="A4:A7"/>
    <mergeCell ref="B4:B7"/>
    <mergeCell ref="F4:F7"/>
    <mergeCell ref="G4:G7"/>
    <mergeCell ref="J4:M4"/>
    <mergeCell ref="N1:X1"/>
    <mergeCell ref="A10:B10"/>
    <mergeCell ref="A12:B12"/>
    <mergeCell ref="A14:B14"/>
    <mergeCell ref="X4:X7"/>
    <mergeCell ref="O4:T4"/>
    <mergeCell ref="P5:T5"/>
    <mergeCell ref="V4:V6"/>
    <mergeCell ref="U4:U6"/>
    <mergeCell ref="N4:N6"/>
  </mergeCell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="90" zoomScaleNormal="102" zoomScaleSheetLayoutView="9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" sqref="J1:N1"/>
    </sheetView>
  </sheetViews>
  <sheetFormatPr defaultColWidth="9.140625" defaultRowHeight="15"/>
  <cols>
    <col min="1" max="1" width="5.57421875" style="11" customWidth="1"/>
    <col min="2" max="2" width="40.140625" style="12" customWidth="1"/>
    <col min="3" max="3" width="19.140625" style="11" bestFit="1" customWidth="1"/>
    <col min="4" max="4" width="20.57421875" style="11" customWidth="1"/>
    <col min="5" max="13" width="17.7109375" style="11" customWidth="1"/>
    <col min="14" max="14" width="18.57421875" style="11" customWidth="1"/>
    <col min="15" max="154" width="9.140625" style="12" customWidth="1"/>
    <col min="155" max="155" width="3.57421875" style="12" customWidth="1"/>
    <col min="156" max="156" width="14.28125" style="12" customWidth="1"/>
    <col min="157" max="173" width="9.28125" style="12" customWidth="1"/>
    <col min="174" max="16384" width="9.140625" style="12" customWidth="1"/>
  </cols>
  <sheetData>
    <row r="1" spans="2:14" ht="15.75" customHeight="1">
      <c r="B1" s="13"/>
      <c r="C1" s="13"/>
      <c r="D1" s="13"/>
      <c r="E1" s="13"/>
      <c r="F1" s="13"/>
      <c r="G1" s="13"/>
      <c r="H1" s="13"/>
      <c r="I1" s="13"/>
      <c r="J1" s="110" t="s">
        <v>106</v>
      </c>
      <c r="K1" s="110"/>
      <c r="L1" s="110"/>
      <c r="M1" s="110"/>
      <c r="N1" s="110"/>
    </row>
    <row r="2" spans="1:14" ht="32.25" customHeight="1">
      <c r="A2" s="113" t="s">
        <v>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0" customFormat="1" ht="48.75" customHeight="1">
      <c r="A4" s="95" t="s">
        <v>25</v>
      </c>
      <c r="B4" s="95" t="s">
        <v>47</v>
      </c>
      <c r="C4" s="95" t="s">
        <v>5</v>
      </c>
      <c r="D4" s="99" t="s">
        <v>41</v>
      </c>
      <c r="E4" s="102" t="s">
        <v>42</v>
      </c>
      <c r="F4" s="103"/>
      <c r="G4" s="103"/>
      <c r="H4" s="103"/>
      <c r="I4" s="104"/>
      <c r="J4" s="105" t="s">
        <v>6</v>
      </c>
      <c r="K4" s="106"/>
      <c r="L4" s="106"/>
      <c r="M4" s="106"/>
      <c r="N4" s="107"/>
    </row>
    <row r="5" spans="1:14" s="10" customFormat="1" ht="63.75" customHeight="1">
      <c r="A5" s="109"/>
      <c r="B5" s="109"/>
      <c r="C5" s="109"/>
      <c r="D5" s="100"/>
      <c r="E5" s="95" t="s">
        <v>43</v>
      </c>
      <c r="F5" s="95" t="s">
        <v>44</v>
      </c>
      <c r="G5" s="95" t="s">
        <v>45</v>
      </c>
      <c r="H5" s="95" t="s">
        <v>46</v>
      </c>
      <c r="I5" s="95" t="s">
        <v>20</v>
      </c>
      <c r="J5" s="95" t="s">
        <v>43</v>
      </c>
      <c r="K5" s="95" t="s">
        <v>44</v>
      </c>
      <c r="L5" s="95" t="s">
        <v>45</v>
      </c>
      <c r="M5" s="95" t="s">
        <v>46</v>
      </c>
      <c r="N5" s="108" t="s">
        <v>20</v>
      </c>
    </row>
    <row r="6" spans="1:14" s="10" customFormat="1" ht="11.25" customHeight="1">
      <c r="A6" s="109"/>
      <c r="B6" s="109"/>
      <c r="C6" s="96"/>
      <c r="D6" s="101"/>
      <c r="E6" s="96"/>
      <c r="F6" s="96"/>
      <c r="G6" s="96"/>
      <c r="H6" s="96"/>
      <c r="I6" s="96"/>
      <c r="J6" s="96"/>
      <c r="K6" s="96"/>
      <c r="L6" s="96"/>
      <c r="M6" s="96"/>
      <c r="N6" s="108"/>
    </row>
    <row r="7" spans="1:14" s="10" customFormat="1" ht="15" customHeight="1">
      <c r="A7" s="96"/>
      <c r="B7" s="96"/>
      <c r="C7" s="15" t="s">
        <v>48</v>
      </c>
      <c r="D7" s="15" t="s">
        <v>14</v>
      </c>
      <c r="E7" s="15" t="s">
        <v>34</v>
      </c>
      <c r="F7" s="15" t="s">
        <v>34</v>
      </c>
      <c r="G7" s="15" t="s">
        <v>34</v>
      </c>
      <c r="H7" s="15" t="s">
        <v>34</v>
      </c>
      <c r="I7" s="15" t="s">
        <v>34</v>
      </c>
      <c r="J7" s="15" t="s">
        <v>15</v>
      </c>
      <c r="K7" s="15" t="s">
        <v>15</v>
      </c>
      <c r="L7" s="15" t="s">
        <v>15</v>
      </c>
      <c r="M7" s="15" t="s">
        <v>15</v>
      </c>
      <c r="N7" s="14" t="s">
        <v>15</v>
      </c>
    </row>
    <row r="8" spans="1:14" s="3" customFormat="1" ht="13.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s="10" customFormat="1" ht="13.5">
      <c r="A9" s="111" t="s">
        <v>24</v>
      </c>
      <c r="B9" s="112"/>
      <c r="C9" s="16">
        <f>C10+C12</f>
        <v>833.68</v>
      </c>
      <c r="D9" s="9">
        <f aca="true" t="shared" si="0" ref="D9:N9">D10+D12</f>
        <v>26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2</v>
      </c>
      <c r="I9" s="9">
        <f t="shared" si="0"/>
        <v>2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4309602.08</v>
      </c>
      <c r="N9" s="16">
        <f t="shared" si="0"/>
        <v>4309602.08</v>
      </c>
    </row>
    <row r="10" spans="1:14" s="10" customFormat="1" ht="13.5">
      <c r="A10" s="111" t="s">
        <v>101</v>
      </c>
      <c r="B10" s="112"/>
      <c r="C10" s="16">
        <f>C11</f>
        <v>368</v>
      </c>
      <c r="D10" s="9">
        <f aca="true" t="shared" si="1" ref="D10:N10">D11</f>
        <v>13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1</v>
      </c>
      <c r="I10" s="9">
        <f t="shared" si="1"/>
        <v>1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2210177.43</v>
      </c>
      <c r="N10" s="16">
        <f t="shared" si="1"/>
        <v>2210177.43</v>
      </c>
    </row>
    <row r="11" spans="1:14" s="3" customFormat="1" ht="13.5" customHeight="1">
      <c r="A11" s="7">
        <v>1</v>
      </c>
      <c r="B11" s="2" t="s">
        <v>49</v>
      </c>
      <c r="C11" s="16">
        <v>368</v>
      </c>
      <c r="D11" s="8">
        <v>13</v>
      </c>
      <c r="E11" s="8">
        <v>0</v>
      </c>
      <c r="F11" s="8">
        <v>0</v>
      </c>
      <c r="G11" s="8">
        <v>0</v>
      </c>
      <c r="H11" s="8">
        <v>1</v>
      </c>
      <c r="I11" s="5">
        <f>H11</f>
        <v>1</v>
      </c>
      <c r="J11" s="27">
        <v>0</v>
      </c>
      <c r="K11" s="27">
        <v>0</v>
      </c>
      <c r="L11" s="27">
        <v>0</v>
      </c>
      <c r="M11" s="27">
        <f>'форма 1'!O11</f>
        <v>2210177.43</v>
      </c>
      <c r="N11" s="1">
        <f>M11</f>
        <v>2210177.43</v>
      </c>
    </row>
    <row r="12" spans="1:14" s="3" customFormat="1" ht="13.5" customHeight="1">
      <c r="A12" s="97" t="s">
        <v>102</v>
      </c>
      <c r="B12" s="98"/>
      <c r="C12" s="28">
        <f aca="true" t="shared" si="2" ref="C12:N12">C13</f>
        <v>465.68</v>
      </c>
      <c r="D12" s="8">
        <f t="shared" si="2"/>
        <v>13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1</v>
      </c>
      <c r="I12" s="5">
        <f t="shared" si="2"/>
        <v>1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2099424.65</v>
      </c>
      <c r="N12" s="1">
        <f t="shared" si="2"/>
        <v>2099424.65</v>
      </c>
    </row>
    <row r="13" spans="1:14" s="3" customFormat="1" ht="13.5" customHeight="1">
      <c r="A13" s="7">
        <v>1</v>
      </c>
      <c r="B13" s="2" t="s">
        <v>50</v>
      </c>
      <c r="C13" s="28">
        <v>465.68</v>
      </c>
      <c r="D13" s="8">
        <v>13</v>
      </c>
      <c r="E13" s="8">
        <v>0</v>
      </c>
      <c r="F13" s="8">
        <v>0</v>
      </c>
      <c r="G13" s="8">
        <v>0</v>
      </c>
      <c r="H13" s="8">
        <v>1</v>
      </c>
      <c r="I13" s="5">
        <f>H13</f>
        <v>1</v>
      </c>
      <c r="J13" s="27">
        <v>0</v>
      </c>
      <c r="K13" s="27">
        <v>0</v>
      </c>
      <c r="L13" s="27">
        <v>0</v>
      </c>
      <c r="M13" s="27">
        <f>'форма 1'!O13</f>
        <v>2099424.65</v>
      </c>
      <c r="N13" s="1">
        <f>M13</f>
        <v>2099424.65</v>
      </c>
    </row>
    <row r="14" spans="1:14" s="3" customFormat="1" ht="13.5" customHeight="1">
      <c r="A14" s="97" t="s">
        <v>103</v>
      </c>
      <c r="B14" s="98"/>
      <c r="C14" s="2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">
        <v>0</v>
      </c>
      <c r="J14" s="27">
        <v>0</v>
      </c>
      <c r="K14" s="27">
        <v>0</v>
      </c>
      <c r="L14" s="27">
        <v>0</v>
      </c>
      <c r="M14" s="27">
        <v>0</v>
      </c>
      <c r="N14" s="1">
        <v>0</v>
      </c>
    </row>
  </sheetData>
  <sheetProtection/>
  <autoFilter ref="A7:N13"/>
  <mergeCells count="23">
    <mergeCell ref="A9:B9"/>
    <mergeCell ref="A10:B10"/>
    <mergeCell ref="A12:B12"/>
    <mergeCell ref="A2:N2"/>
    <mergeCell ref="A3:N3"/>
    <mergeCell ref="C4:C6"/>
    <mergeCell ref="G5:G6"/>
    <mergeCell ref="N5:N6"/>
    <mergeCell ref="A4:A7"/>
    <mergeCell ref="B4:B7"/>
    <mergeCell ref="E5:E6"/>
    <mergeCell ref="F5:F6"/>
    <mergeCell ref="J1:N1"/>
    <mergeCell ref="H5:H6"/>
    <mergeCell ref="L5:L6"/>
    <mergeCell ref="M5:M6"/>
    <mergeCell ref="A14:B14"/>
    <mergeCell ref="I5:I6"/>
    <mergeCell ref="J5:J6"/>
    <mergeCell ref="D4:D6"/>
    <mergeCell ref="E4:I4"/>
    <mergeCell ref="J4:N4"/>
    <mergeCell ref="K5:K6"/>
  </mergeCell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35"/>
  <sheetViews>
    <sheetView zoomScale="84" zoomScaleNormal="84" zoomScaleSheetLayoutView="90" zoomScalePageLayoutView="0" workbookViewId="0" topLeftCell="A1">
      <pane xSplit="4" ySplit="8" topLeftCell="U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:AL2"/>
    </sheetView>
  </sheetViews>
  <sheetFormatPr defaultColWidth="9.140625" defaultRowHeight="15" outlineLevelRow="1"/>
  <cols>
    <col min="1" max="1" width="5.28125" style="57" customWidth="1"/>
    <col min="2" max="2" width="37.57421875" style="59" customWidth="1"/>
    <col min="3" max="3" width="13.8515625" style="57" hidden="1" customWidth="1"/>
    <col min="4" max="4" width="17.57421875" style="59" customWidth="1"/>
    <col min="5" max="5" width="12.57421875" style="59" customWidth="1"/>
    <col min="6" max="6" width="2.57421875" style="59" hidden="1" customWidth="1"/>
    <col min="7" max="7" width="13.7109375" style="59" customWidth="1"/>
    <col min="8" max="8" width="2.57421875" style="74" hidden="1" customWidth="1"/>
    <col min="9" max="9" width="12.8515625" style="59" customWidth="1"/>
    <col min="10" max="10" width="2.57421875" style="59" hidden="1" customWidth="1"/>
    <col min="11" max="11" width="12.57421875" style="59" customWidth="1"/>
    <col min="12" max="12" width="2.57421875" style="74" hidden="1" customWidth="1"/>
    <col min="13" max="13" width="12.57421875" style="59" customWidth="1"/>
    <col min="14" max="14" width="2.57421875" style="74" hidden="1" customWidth="1"/>
    <col min="15" max="15" width="12.57421875" style="59" customWidth="1"/>
    <col min="16" max="16" width="2.57421875" style="74" hidden="1" customWidth="1"/>
    <col min="17" max="17" width="6.57421875" style="59" customWidth="1"/>
    <col min="18" max="18" width="14.7109375" style="59" customWidth="1"/>
    <col min="19" max="19" width="2.57421875" style="74" hidden="1" customWidth="1"/>
    <col min="20" max="20" width="10.57421875" style="59" customWidth="1"/>
    <col min="21" max="21" width="15.421875" style="59" customWidth="1"/>
    <col min="22" max="22" width="3.57421875" style="74" hidden="1" customWidth="1"/>
    <col min="23" max="23" width="6.57421875" style="59" customWidth="1"/>
    <col min="24" max="25" width="8.57421875" style="59" customWidth="1"/>
    <col min="26" max="26" width="12.57421875" style="59" customWidth="1"/>
    <col min="27" max="27" width="2.57421875" style="74" hidden="1" customWidth="1"/>
    <col min="28" max="28" width="9.00390625" style="59" customWidth="1"/>
    <col min="29" max="29" width="12.00390625" style="59" customWidth="1"/>
    <col min="30" max="30" width="2.57421875" style="74" hidden="1" customWidth="1"/>
    <col min="31" max="31" width="8.00390625" style="74" customWidth="1"/>
    <col min="32" max="32" width="13.57421875" style="59" customWidth="1"/>
    <col min="33" max="33" width="2.57421875" style="74" hidden="1" customWidth="1"/>
    <col min="34" max="34" width="9.7109375" style="74" customWidth="1"/>
    <col min="35" max="35" width="15.57421875" style="59" customWidth="1"/>
    <col min="36" max="36" width="2.57421875" style="74" hidden="1" customWidth="1"/>
    <col min="37" max="37" width="8.57421875" style="59" customWidth="1"/>
    <col min="38" max="38" width="36.7109375" style="59" customWidth="1"/>
    <col min="39" max="39" width="5.00390625" style="74" hidden="1" customWidth="1"/>
    <col min="40" max="133" width="9.140625" style="59" customWidth="1"/>
    <col min="134" max="134" width="3.57421875" style="59" customWidth="1"/>
    <col min="135" max="135" width="14.28125" style="59" customWidth="1"/>
    <col min="136" max="152" width="9.28125" style="59" customWidth="1"/>
    <col min="153" max="16384" width="9.140625" style="59" customWidth="1"/>
  </cols>
  <sheetData>
    <row r="1" spans="1:39" ht="21.75" customHeight="1">
      <c r="A1" s="135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58"/>
    </row>
    <row r="2" spans="1:39" s="61" customFormat="1" ht="34.5" customHeight="1">
      <c r="A2" s="127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60"/>
    </row>
    <row r="3" spans="1:39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62"/>
    </row>
    <row r="4" spans="1:39" s="3" customFormat="1" ht="36.75" customHeight="1">
      <c r="A4" s="117" t="s">
        <v>25</v>
      </c>
      <c r="B4" s="117" t="s">
        <v>1</v>
      </c>
      <c r="C4" s="63"/>
      <c r="D4" s="129" t="s">
        <v>26</v>
      </c>
      <c r="E4" s="131" t="s">
        <v>52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3"/>
      <c r="AE4" s="136" t="s">
        <v>51</v>
      </c>
      <c r="AF4" s="137"/>
      <c r="AG4" s="137"/>
      <c r="AH4" s="137"/>
      <c r="AI4" s="137"/>
      <c r="AJ4" s="137"/>
      <c r="AK4" s="137"/>
      <c r="AL4" s="138"/>
      <c r="AM4" s="82"/>
    </row>
    <row r="5" spans="1:39" s="3" customFormat="1" ht="60.75" customHeight="1">
      <c r="A5" s="118"/>
      <c r="B5" s="118"/>
      <c r="C5" s="64"/>
      <c r="D5" s="130"/>
      <c r="E5" s="119" t="s">
        <v>27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20"/>
      <c r="Q5" s="121" t="s">
        <v>61</v>
      </c>
      <c r="R5" s="122"/>
      <c r="S5" s="123"/>
      <c r="T5" s="121" t="s">
        <v>28</v>
      </c>
      <c r="U5" s="122"/>
      <c r="V5" s="123"/>
      <c r="W5" s="121" t="s">
        <v>62</v>
      </c>
      <c r="X5" s="123"/>
      <c r="Y5" s="121" t="s">
        <v>29</v>
      </c>
      <c r="Z5" s="122"/>
      <c r="AA5" s="123"/>
      <c r="AB5" s="121" t="s">
        <v>30</v>
      </c>
      <c r="AC5" s="122"/>
      <c r="AD5" s="123"/>
      <c r="AE5" s="134" t="s">
        <v>31</v>
      </c>
      <c r="AF5" s="134"/>
      <c r="AG5" s="134"/>
      <c r="AH5" s="134" t="s">
        <v>32</v>
      </c>
      <c r="AI5" s="134"/>
      <c r="AJ5" s="134"/>
      <c r="AK5" s="134" t="s">
        <v>33</v>
      </c>
      <c r="AL5" s="139" t="s">
        <v>63</v>
      </c>
      <c r="AM5" s="83"/>
    </row>
    <row r="6" spans="1:39" s="3" customFormat="1" ht="60.75" customHeight="1">
      <c r="A6" s="118"/>
      <c r="B6" s="118"/>
      <c r="C6" s="64"/>
      <c r="D6" s="130"/>
      <c r="E6" s="119" t="s">
        <v>64</v>
      </c>
      <c r="F6" s="120"/>
      <c r="G6" s="119" t="s">
        <v>65</v>
      </c>
      <c r="H6" s="120"/>
      <c r="I6" s="119" t="s">
        <v>66</v>
      </c>
      <c r="J6" s="120"/>
      <c r="K6" s="119" t="s">
        <v>67</v>
      </c>
      <c r="L6" s="120"/>
      <c r="M6" s="119" t="s">
        <v>68</v>
      </c>
      <c r="N6" s="120"/>
      <c r="O6" s="119" t="s">
        <v>69</v>
      </c>
      <c r="P6" s="120"/>
      <c r="Q6" s="124"/>
      <c r="R6" s="125"/>
      <c r="S6" s="126"/>
      <c r="T6" s="124"/>
      <c r="U6" s="125"/>
      <c r="V6" s="126"/>
      <c r="W6" s="124"/>
      <c r="X6" s="126"/>
      <c r="Y6" s="124"/>
      <c r="Z6" s="125"/>
      <c r="AA6" s="126"/>
      <c r="AB6" s="124"/>
      <c r="AC6" s="125"/>
      <c r="AD6" s="126"/>
      <c r="AE6" s="134"/>
      <c r="AF6" s="134"/>
      <c r="AG6" s="134"/>
      <c r="AH6" s="134"/>
      <c r="AI6" s="134"/>
      <c r="AJ6" s="134"/>
      <c r="AK6" s="134"/>
      <c r="AL6" s="140"/>
      <c r="AM6" s="83"/>
    </row>
    <row r="7" spans="1:39" s="3" customFormat="1" ht="13.5">
      <c r="A7" s="65"/>
      <c r="B7" s="65"/>
      <c r="C7" s="66"/>
      <c r="D7" s="67" t="s">
        <v>15</v>
      </c>
      <c r="E7" s="119" t="s">
        <v>15</v>
      </c>
      <c r="F7" s="120"/>
      <c r="G7" s="119" t="s">
        <v>15</v>
      </c>
      <c r="H7" s="120"/>
      <c r="I7" s="119" t="s">
        <v>15</v>
      </c>
      <c r="J7" s="120"/>
      <c r="K7" s="119" t="s">
        <v>15</v>
      </c>
      <c r="L7" s="120"/>
      <c r="M7" s="119" t="s">
        <v>15</v>
      </c>
      <c r="N7" s="120"/>
      <c r="O7" s="119" t="s">
        <v>15</v>
      </c>
      <c r="P7" s="120"/>
      <c r="Q7" s="67" t="s">
        <v>34</v>
      </c>
      <c r="R7" s="119" t="s">
        <v>15</v>
      </c>
      <c r="S7" s="120"/>
      <c r="T7" s="67" t="s">
        <v>13</v>
      </c>
      <c r="U7" s="119" t="s">
        <v>35</v>
      </c>
      <c r="V7" s="120"/>
      <c r="W7" s="67" t="s">
        <v>13</v>
      </c>
      <c r="X7" s="67" t="s">
        <v>15</v>
      </c>
      <c r="Y7" s="67" t="s">
        <v>13</v>
      </c>
      <c r="Z7" s="119" t="s">
        <v>15</v>
      </c>
      <c r="AA7" s="120"/>
      <c r="AB7" s="67" t="s">
        <v>36</v>
      </c>
      <c r="AC7" s="119" t="s">
        <v>15</v>
      </c>
      <c r="AD7" s="120"/>
      <c r="AE7" s="67" t="s">
        <v>13</v>
      </c>
      <c r="AF7" s="115" t="s">
        <v>15</v>
      </c>
      <c r="AG7" s="115"/>
      <c r="AH7" s="67" t="s">
        <v>13</v>
      </c>
      <c r="AI7" s="115" t="s">
        <v>15</v>
      </c>
      <c r="AJ7" s="115"/>
      <c r="AK7" s="67" t="s">
        <v>15</v>
      </c>
      <c r="AL7" s="67" t="s">
        <v>15</v>
      </c>
      <c r="AM7" s="84"/>
    </row>
    <row r="8" spans="1:39" s="3" customFormat="1" ht="13.5">
      <c r="A8" s="4">
        <v>1</v>
      </c>
      <c r="B8" s="4">
        <v>2</v>
      </c>
      <c r="C8" s="4"/>
      <c r="D8" s="4">
        <v>3</v>
      </c>
      <c r="E8" s="68">
        <v>4</v>
      </c>
      <c r="F8" s="69"/>
      <c r="G8" s="68">
        <v>5</v>
      </c>
      <c r="H8" s="69"/>
      <c r="I8" s="68">
        <v>6</v>
      </c>
      <c r="J8" s="69"/>
      <c r="K8" s="68">
        <v>7</v>
      </c>
      <c r="L8" s="70"/>
      <c r="M8" s="68">
        <v>8</v>
      </c>
      <c r="N8" s="70"/>
      <c r="O8" s="68">
        <v>9</v>
      </c>
      <c r="P8" s="70"/>
      <c r="Q8" s="4">
        <v>10</v>
      </c>
      <c r="R8" s="68">
        <v>11</v>
      </c>
      <c r="S8" s="70"/>
      <c r="T8" s="4">
        <v>12</v>
      </c>
      <c r="U8" s="68">
        <v>13</v>
      </c>
      <c r="V8" s="69"/>
      <c r="W8" s="4">
        <v>14</v>
      </c>
      <c r="X8" s="4">
        <v>15</v>
      </c>
      <c r="Y8" s="4">
        <v>16</v>
      </c>
      <c r="Z8" s="68">
        <v>17</v>
      </c>
      <c r="AA8" s="69"/>
      <c r="AB8" s="4">
        <v>18</v>
      </c>
      <c r="AC8" s="68">
        <v>19</v>
      </c>
      <c r="AD8" s="69"/>
      <c r="AE8" s="4">
        <v>20</v>
      </c>
      <c r="AF8" s="4">
        <v>21</v>
      </c>
      <c r="AG8" s="80"/>
      <c r="AH8" s="4">
        <v>22</v>
      </c>
      <c r="AI8" s="4">
        <v>23</v>
      </c>
      <c r="AJ8" s="80"/>
      <c r="AK8" s="4">
        <v>24</v>
      </c>
      <c r="AL8" s="4">
        <v>25</v>
      </c>
      <c r="AM8" s="80"/>
    </row>
    <row r="9" spans="1:39" s="3" customFormat="1" ht="13.5">
      <c r="A9" s="116" t="s">
        <v>24</v>
      </c>
      <c r="B9" s="116"/>
      <c r="C9" s="26"/>
      <c r="D9" s="6">
        <f>D10+D12</f>
        <v>4309602.08</v>
      </c>
      <c r="E9" s="20">
        <f aca="true" t="shared" si="0" ref="E9:AL9">E10+E12</f>
        <v>0</v>
      </c>
      <c r="F9" s="6"/>
      <c r="G9" s="20">
        <f t="shared" si="0"/>
        <v>0</v>
      </c>
      <c r="H9" s="6"/>
      <c r="I9" s="20">
        <f t="shared" si="0"/>
        <v>0</v>
      </c>
      <c r="J9" s="6"/>
      <c r="K9" s="20">
        <f t="shared" si="0"/>
        <v>0</v>
      </c>
      <c r="L9" s="6"/>
      <c r="M9" s="20">
        <f t="shared" si="0"/>
        <v>0</v>
      </c>
      <c r="N9" s="6"/>
      <c r="O9" s="20">
        <f t="shared" si="0"/>
        <v>0</v>
      </c>
      <c r="P9" s="6"/>
      <c r="Q9" s="71">
        <f t="shared" si="0"/>
        <v>0</v>
      </c>
      <c r="R9" s="20">
        <f t="shared" si="0"/>
        <v>0</v>
      </c>
      <c r="S9" s="6"/>
      <c r="T9" s="1">
        <f t="shared" si="0"/>
        <v>540</v>
      </c>
      <c r="U9" s="20">
        <f t="shared" si="0"/>
        <v>4309602.08</v>
      </c>
      <c r="V9" s="6"/>
      <c r="W9" s="1">
        <f t="shared" si="0"/>
        <v>0</v>
      </c>
      <c r="X9" s="1">
        <f t="shared" si="0"/>
        <v>0</v>
      </c>
      <c r="Y9" s="19">
        <f t="shared" si="0"/>
        <v>0</v>
      </c>
      <c r="Z9" s="20">
        <f t="shared" si="0"/>
        <v>0</v>
      </c>
      <c r="AA9" s="6"/>
      <c r="AB9" s="1">
        <f t="shared" si="0"/>
        <v>0</v>
      </c>
      <c r="AC9" s="20">
        <f t="shared" si="0"/>
        <v>0</v>
      </c>
      <c r="AD9" s="6"/>
      <c r="AE9" s="1">
        <f t="shared" si="0"/>
        <v>0</v>
      </c>
      <c r="AF9" s="1">
        <f t="shared" si="0"/>
        <v>0</v>
      </c>
      <c r="AG9" s="1"/>
      <c r="AH9" s="1">
        <f t="shared" si="0"/>
        <v>0</v>
      </c>
      <c r="AI9" s="1">
        <f t="shared" si="0"/>
        <v>0</v>
      </c>
      <c r="AJ9" s="81"/>
      <c r="AK9" s="1">
        <f t="shared" si="0"/>
        <v>0</v>
      </c>
      <c r="AL9" s="1">
        <f t="shared" si="0"/>
        <v>0</v>
      </c>
      <c r="AM9" s="1"/>
    </row>
    <row r="10" spans="1:39" s="3" customFormat="1" ht="13.5">
      <c r="A10" s="86" t="s">
        <v>101</v>
      </c>
      <c r="B10" s="87"/>
      <c r="C10" s="26"/>
      <c r="D10" s="6">
        <f>D11</f>
        <v>2210177.43</v>
      </c>
      <c r="E10" s="20">
        <f aca="true" t="shared" si="1" ref="E10:AM10">E11</f>
        <v>0</v>
      </c>
      <c r="F10" s="6" t="str">
        <f t="shared" si="1"/>
        <v> </v>
      </c>
      <c r="G10" s="20">
        <f t="shared" si="1"/>
        <v>0</v>
      </c>
      <c r="H10" s="6" t="str">
        <f t="shared" si="1"/>
        <v> </v>
      </c>
      <c r="I10" s="20">
        <f t="shared" si="1"/>
        <v>0</v>
      </c>
      <c r="J10" s="6"/>
      <c r="K10" s="20">
        <f t="shared" si="1"/>
        <v>0</v>
      </c>
      <c r="L10" s="6" t="str">
        <f t="shared" si="1"/>
        <v> </v>
      </c>
      <c r="M10" s="20">
        <f t="shared" si="1"/>
        <v>0</v>
      </c>
      <c r="N10" s="6" t="str">
        <f t="shared" si="1"/>
        <v> </v>
      </c>
      <c r="O10" s="20">
        <f t="shared" si="1"/>
        <v>0</v>
      </c>
      <c r="P10" s="6" t="str">
        <f t="shared" si="1"/>
        <v> </v>
      </c>
      <c r="Q10" s="71">
        <f t="shared" si="1"/>
        <v>0</v>
      </c>
      <c r="R10" s="20">
        <f t="shared" si="1"/>
        <v>0</v>
      </c>
      <c r="S10" s="6" t="str">
        <f t="shared" si="1"/>
        <v> </v>
      </c>
      <c r="T10" s="1">
        <f t="shared" si="1"/>
        <v>270</v>
      </c>
      <c r="U10" s="20">
        <f t="shared" si="1"/>
        <v>2210177.43</v>
      </c>
      <c r="V10" s="6"/>
      <c r="W10" s="1">
        <f t="shared" si="1"/>
        <v>0</v>
      </c>
      <c r="X10" s="1">
        <f t="shared" si="1"/>
        <v>0</v>
      </c>
      <c r="Y10" s="19">
        <f t="shared" si="1"/>
        <v>0</v>
      </c>
      <c r="Z10" s="20">
        <f t="shared" si="1"/>
        <v>0</v>
      </c>
      <c r="AA10" s="6" t="str">
        <f t="shared" si="1"/>
        <v> </v>
      </c>
      <c r="AB10" s="1">
        <f t="shared" si="1"/>
        <v>0</v>
      </c>
      <c r="AC10" s="20">
        <f t="shared" si="1"/>
        <v>0</v>
      </c>
      <c r="AD10" s="6" t="str">
        <f t="shared" si="1"/>
        <v> </v>
      </c>
      <c r="AE10" s="1">
        <f t="shared" si="1"/>
        <v>0</v>
      </c>
      <c r="AF10" s="1">
        <f t="shared" si="1"/>
        <v>0</v>
      </c>
      <c r="AG10" s="1" t="str">
        <f t="shared" si="1"/>
        <v> </v>
      </c>
      <c r="AH10" s="1">
        <f t="shared" si="1"/>
        <v>0</v>
      </c>
      <c r="AI10" s="1">
        <f t="shared" si="1"/>
        <v>0</v>
      </c>
      <c r="AJ10" s="81" t="str">
        <f t="shared" si="1"/>
        <v> </v>
      </c>
      <c r="AK10" s="1">
        <f t="shared" si="1"/>
        <v>0</v>
      </c>
      <c r="AL10" s="1">
        <f t="shared" si="1"/>
        <v>0</v>
      </c>
      <c r="AM10" s="1" t="str">
        <f t="shared" si="1"/>
        <v> </v>
      </c>
    </row>
    <row r="11" spans="1:39" s="3" customFormat="1" ht="13.5" outlineLevel="1">
      <c r="A11" s="23">
        <v>1</v>
      </c>
      <c r="B11" s="2" t="s">
        <v>49</v>
      </c>
      <c r="C11" s="53" t="s">
        <v>84</v>
      </c>
      <c r="D11" s="6">
        <f>E11+G11+I11+K11+M11+O11+R11+U11+X11+Z11+AC11+AF11+AI11+AK11+AL11</f>
        <v>2210177.43</v>
      </c>
      <c r="E11" s="20">
        <v>0</v>
      </c>
      <c r="F11" s="6" t="s">
        <v>37</v>
      </c>
      <c r="G11" s="20">
        <v>0</v>
      </c>
      <c r="H11" s="6" t="s">
        <v>37</v>
      </c>
      <c r="I11" s="20">
        <v>0</v>
      </c>
      <c r="J11" s="6"/>
      <c r="K11" s="20">
        <v>0</v>
      </c>
      <c r="L11" s="6" t="s">
        <v>37</v>
      </c>
      <c r="M11" s="20">
        <v>0</v>
      </c>
      <c r="N11" s="6" t="s">
        <v>37</v>
      </c>
      <c r="O11" s="20">
        <v>0</v>
      </c>
      <c r="P11" s="6" t="s">
        <v>37</v>
      </c>
      <c r="Q11" s="71">
        <v>0</v>
      </c>
      <c r="R11" s="20">
        <v>0</v>
      </c>
      <c r="S11" s="6" t="s">
        <v>37</v>
      </c>
      <c r="T11" s="1">
        <v>270</v>
      </c>
      <c r="U11" s="20">
        <f>'Форма 4'!F8</f>
        <v>2210177.43</v>
      </c>
      <c r="V11" s="6"/>
      <c r="W11" s="1">
        <v>0</v>
      </c>
      <c r="X11" s="1">
        <v>0</v>
      </c>
      <c r="Y11" s="19">
        <v>0</v>
      </c>
      <c r="Z11" s="20">
        <v>0</v>
      </c>
      <c r="AA11" s="6" t="s">
        <v>37</v>
      </c>
      <c r="AB11" s="1">
        <v>0</v>
      </c>
      <c r="AC11" s="20">
        <v>0</v>
      </c>
      <c r="AD11" s="6" t="s">
        <v>37</v>
      </c>
      <c r="AE11" s="1">
        <v>0</v>
      </c>
      <c r="AF11" s="1">
        <v>0</v>
      </c>
      <c r="AG11" s="1" t="s">
        <v>37</v>
      </c>
      <c r="AH11" s="1">
        <v>0</v>
      </c>
      <c r="AI11" s="1">
        <v>0</v>
      </c>
      <c r="AJ11" s="81" t="s">
        <v>37</v>
      </c>
      <c r="AK11" s="1">
        <v>0</v>
      </c>
      <c r="AL11" s="1">
        <v>0</v>
      </c>
      <c r="AM11" s="1" t="s">
        <v>37</v>
      </c>
    </row>
    <row r="12" spans="1:39" s="3" customFormat="1" ht="13.5" outlineLevel="1">
      <c r="A12" s="88" t="s">
        <v>102</v>
      </c>
      <c r="B12" s="89"/>
      <c r="C12" s="72"/>
      <c r="D12" s="6">
        <f aca="true" t="shared" si="2" ref="D12:I12">D13</f>
        <v>2099424.65</v>
      </c>
      <c r="E12" s="20">
        <f t="shared" si="2"/>
        <v>0</v>
      </c>
      <c r="F12" s="6" t="str">
        <f t="shared" si="2"/>
        <v> </v>
      </c>
      <c r="G12" s="20">
        <f t="shared" si="2"/>
        <v>0</v>
      </c>
      <c r="H12" s="6" t="str">
        <f t="shared" si="2"/>
        <v> </v>
      </c>
      <c r="I12" s="20">
        <f t="shared" si="2"/>
        <v>0</v>
      </c>
      <c r="J12" s="6"/>
      <c r="K12" s="20">
        <f aca="true" t="shared" si="3" ref="K12:U12">K13</f>
        <v>0</v>
      </c>
      <c r="L12" s="6" t="str">
        <f t="shared" si="3"/>
        <v> </v>
      </c>
      <c r="M12" s="20">
        <f t="shared" si="3"/>
        <v>0</v>
      </c>
      <c r="N12" s="6" t="str">
        <f t="shared" si="3"/>
        <v> </v>
      </c>
      <c r="O12" s="20">
        <f t="shared" si="3"/>
        <v>0</v>
      </c>
      <c r="P12" s="6" t="str">
        <f t="shared" si="3"/>
        <v> </v>
      </c>
      <c r="Q12" s="71">
        <f t="shared" si="3"/>
        <v>0</v>
      </c>
      <c r="R12" s="20">
        <f t="shared" si="3"/>
        <v>0</v>
      </c>
      <c r="S12" s="6" t="str">
        <f t="shared" si="3"/>
        <v> </v>
      </c>
      <c r="T12" s="1">
        <f t="shared" si="3"/>
        <v>270</v>
      </c>
      <c r="U12" s="20">
        <f t="shared" si="3"/>
        <v>2099424.65</v>
      </c>
      <c r="V12" s="6"/>
      <c r="W12" s="1">
        <f aca="true" t="shared" si="4" ref="W12:AM12">W13</f>
        <v>0</v>
      </c>
      <c r="X12" s="1">
        <f t="shared" si="4"/>
        <v>0</v>
      </c>
      <c r="Y12" s="19">
        <f t="shared" si="4"/>
        <v>0</v>
      </c>
      <c r="Z12" s="20">
        <f t="shared" si="4"/>
        <v>0</v>
      </c>
      <c r="AA12" s="6" t="str">
        <f t="shared" si="4"/>
        <v> </v>
      </c>
      <c r="AB12" s="1">
        <f t="shared" si="4"/>
        <v>0</v>
      </c>
      <c r="AC12" s="20">
        <f t="shared" si="4"/>
        <v>0</v>
      </c>
      <c r="AD12" s="6" t="str">
        <f t="shared" si="4"/>
        <v> </v>
      </c>
      <c r="AE12" s="1">
        <f t="shared" si="4"/>
        <v>0</v>
      </c>
      <c r="AF12" s="1">
        <f t="shared" si="4"/>
        <v>0</v>
      </c>
      <c r="AG12" s="1" t="str">
        <f t="shared" si="4"/>
        <v> </v>
      </c>
      <c r="AH12" s="1">
        <f t="shared" si="4"/>
        <v>0</v>
      </c>
      <c r="AI12" s="1">
        <f t="shared" si="4"/>
        <v>0</v>
      </c>
      <c r="AJ12" s="81" t="str">
        <f t="shared" si="4"/>
        <v> </v>
      </c>
      <c r="AK12" s="1">
        <f t="shared" si="4"/>
        <v>0</v>
      </c>
      <c r="AL12" s="1">
        <f t="shared" si="4"/>
        <v>0</v>
      </c>
      <c r="AM12" s="1" t="str">
        <f t="shared" si="4"/>
        <v> </v>
      </c>
    </row>
    <row r="13" spans="1:39" s="3" customFormat="1" ht="13.5" outlineLevel="1">
      <c r="A13" s="23">
        <v>2</v>
      </c>
      <c r="B13" s="2" t="s">
        <v>50</v>
      </c>
      <c r="C13" s="72" t="s">
        <v>84</v>
      </c>
      <c r="D13" s="6">
        <f>E13+G13+I13+K13+M13+O13+R13+U13+X13+Z13+AC13+AF13+AI13+AK13+AL13</f>
        <v>2099424.65</v>
      </c>
      <c r="E13" s="20">
        <v>0</v>
      </c>
      <c r="F13" s="6" t="s">
        <v>37</v>
      </c>
      <c r="G13" s="20">
        <v>0</v>
      </c>
      <c r="H13" s="6" t="s">
        <v>37</v>
      </c>
      <c r="I13" s="20">
        <v>0</v>
      </c>
      <c r="J13" s="6"/>
      <c r="K13" s="20">
        <v>0</v>
      </c>
      <c r="L13" s="6" t="s">
        <v>37</v>
      </c>
      <c r="M13" s="20">
        <v>0</v>
      </c>
      <c r="N13" s="6" t="s">
        <v>37</v>
      </c>
      <c r="O13" s="20">
        <v>0</v>
      </c>
      <c r="P13" s="6" t="s">
        <v>37</v>
      </c>
      <c r="Q13" s="71">
        <v>0</v>
      </c>
      <c r="R13" s="20">
        <v>0</v>
      </c>
      <c r="S13" s="6" t="s">
        <v>37</v>
      </c>
      <c r="T13" s="1">
        <v>270</v>
      </c>
      <c r="U13" s="20">
        <f>'Форма 4'!F12</f>
        <v>2099424.65</v>
      </c>
      <c r="V13" s="6"/>
      <c r="W13" s="1">
        <v>0</v>
      </c>
      <c r="X13" s="1">
        <v>0</v>
      </c>
      <c r="Y13" s="19">
        <v>0</v>
      </c>
      <c r="Z13" s="20">
        <v>0</v>
      </c>
      <c r="AA13" s="6" t="s">
        <v>37</v>
      </c>
      <c r="AB13" s="1">
        <v>0</v>
      </c>
      <c r="AC13" s="20">
        <v>0</v>
      </c>
      <c r="AD13" s="6" t="s">
        <v>37</v>
      </c>
      <c r="AE13" s="1">
        <v>0</v>
      </c>
      <c r="AF13" s="1">
        <v>0</v>
      </c>
      <c r="AG13" s="1" t="s">
        <v>37</v>
      </c>
      <c r="AH13" s="1">
        <v>0</v>
      </c>
      <c r="AI13" s="1">
        <v>0</v>
      </c>
      <c r="AJ13" s="81" t="s">
        <v>37</v>
      </c>
      <c r="AK13" s="1">
        <v>0</v>
      </c>
      <c r="AL13" s="1">
        <v>0</v>
      </c>
      <c r="AM13" s="1" t="s">
        <v>37</v>
      </c>
    </row>
    <row r="14" spans="1:39" s="3" customFormat="1" ht="13.5" outlineLevel="1">
      <c r="A14" s="88" t="s">
        <v>103</v>
      </c>
      <c r="B14" s="89"/>
      <c r="C14" s="72"/>
      <c r="D14" s="6">
        <f>D15</f>
        <v>0</v>
      </c>
      <c r="E14" s="20">
        <f>E15</f>
        <v>0</v>
      </c>
      <c r="F14" s="6"/>
      <c r="G14" s="20">
        <f>G15</f>
        <v>0</v>
      </c>
      <c r="H14" s="6"/>
      <c r="I14" s="20">
        <f>I15</f>
        <v>0</v>
      </c>
      <c r="J14" s="6"/>
      <c r="K14" s="20">
        <f>K15</f>
        <v>0</v>
      </c>
      <c r="L14" s="6"/>
      <c r="M14" s="20">
        <f>M15</f>
        <v>0</v>
      </c>
      <c r="N14" s="6"/>
      <c r="O14" s="20">
        <f>O15</f>
        <v>0</v>
      </c>
      <c r="P14" s="6"/>
      <c r="Q14" s="71">
        <f>Q15</f>
        <v>0</v>
      </c>
      <c r="R14" s="20">
        <f>R15</f>
        <v>0</v>
      </c>
      <c r="S14" s="6"/>
      <c r="T14" s="1">
        <f>T15</f>
        <v>0</v>
      </c>
      <c r="U14" s="20">
        <f>U15</f>
        <v>0</v>
      </c>
      <c r="V14" s="6"/>
      <c r="W14" s="1">
        <f>W15</f>
        <v>0</v>
      </c>
      <c r="X14" s="1">
        <f>X15</f>
        <v>0</v>
      </c>
      <c r="Y14" s="19">
        <f>Y15</f>
        <v>0</v>
      </c>
      <c r="Z14" s="20">
        <f>Z15</f>
        <v>0</v>
      </c>
      <c r="AA14" s="6"/>
      <c r="AB14" s="1">
        <f>AB15</f>
        <v>0</v>
      </c>
      <c r="AC14" s="20">
        <f>AC15</f>
        <v>0</v>
      </c>
      <c r="AD14" s="6"/>
      <c r="AE14" s="1">
        <f>AE15</f>
        <v>0</v>
      </c>
      <c r="AF14" s="1">
        <f>AF15</f>
        <v>0</v>
      </c>
      <c r="AG14" s="1"/>
      <c r="AH14" s="1">
        <f>AH15</f>
        <v>0</v>
      </c>
      <c r="AI14" s="1">
        <f>AI15</f>
        <v>0</v>
      </c>
      <c r="AJ14" s="81"/>
      <c r="AK14" s="1">
        <f>AK15</f>
        <v>0</v>
      </c>
      <c r="AL14" s="1">
        <f>AL15</f>
        <v>0</v>
      </c>
      <c r="AM14" s="1"/>
    </row>
    <row r="30" ht="15">
      <c r="B30" s="73"/>
    </row>
    <row r="35" ht="15">
      <c r="C35" s="57" t="s">
        <v>37</v>
      </c>
    </row>
  </sheetData>
  <sheetProtection/>
  <autoFilter ref="A8:AM14"/>
  <mergeCells count="40">
    <mergeCell ref="A1:AL1"/>
    <mergeCell ref="AE4:AL4"/>
    <mergeCell ref="AL5:AL6"/>
    <mergeCell ref="G6:H6"/>
    <mergeCell ref="O6:P6"/>
    <mergeCell ref="AB5:AD6"/>
    <mergeCell ref="K6:L6"/>
    <mergeCell ref="T5:V6"/>
    <mergeCell ref="Y5:AA6"/>
    <mergeCell ref="E5:P5"/>
    <mergeCell ref="Q5:S6"/>
    <mergeCell ref="A2:AL2"/>
    <mergeCell ref="A3:AL3"/>
    <mergeCell ref="D4:D6"/>
    <mergeCell ref="E4:AD4"/>
    <mergeCell ref="AK5:AK6"/>
    <mergeCell ref="E6:F6"/>
    <mergeCell ref="AE5:AG6"/>
    <mergeCell ref="AH5:AJ6"/>
    <mergeCell ref="W5:X6"/>
    <mergeCell ref="R7:S7"/>
    <mergeCell ref="U7:V7"/>
    <mergeCell ref="Z7:AA7"/>
    <mergeCell ref="AC7:AD7"/>
    <mergeCell ref="E7:F7"/>
    <mergeCell ref="G7:H7"/>
    <mergeCell ref="I7:J7"/>
    <mergeCell ref="K7:L7"/>
    <mergeCell ref="M7:N7"/>
    <mergeCell ref="O7:P7"/>
    <mergeCell ref="A12:B12"/>
    <mergeCell ref="A14:B14"/>
    <mergeCell ref="AF7:AG7"/>
    <mergeCell ref="AI7:AJ7"/>
    <mergeCell ref="A9:B9"/>
    <mergeCell ref="B4:B6"/>
    <mergeCell ref="A4:A6"/>
    <mergeCell ref="A10:B10"/>
    <mergeCell ref="I6:J6"/>
    <mergeCell ref="M6:N6"/>
  </mergeCells>
  <printOptions horizontalCentered="1"/>
  <pageMargins left="0.1968503937007874" right="0.1968503937007874" top="0.7874015748031497" bottom="0.3937007874015748" header="0.31496062992125984" footer="0.31496062992125984"/>
  <pageSetup fitToHeight="4" fitToWidth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tabSelected="1" zoomScale="80" zoomScaleNormal="80" zoomScalePageLayoutView="0" workbookViewId="0" topLeftCell="A18">
      <selection activeCell="A1" sqref="A1:H27"/>
    </sheetView>
  </sheetViews>
  <sheetFormatPr defaultColWidth="9.140625" defaultRowHeight="15"/>
  <cols>
    <col min="1" max="1" width="9.140625" style="38" customWidth="1"/>
    <col min="2" max="2" width="35.140625" style="39" customWidth="1"/>
    <col min="3" max="3" width="12.7109375" style="38" bestFit="1" customWidth="1"/>
    <col min="4" max="4" width="40.7109375" style="38" customWidth="1"/>
    <col min="5" max="5" width="46.140625" style="38" customWidth="1"/>
    <col min="6" max="6" width="18.8515625" style="38" customWidth="1"/>
    <col min="7" max="8" width="16.140625" style="38" customWidth="1"/>
    <col min="9" max="9" width="10.00390625" style="38" bestFit="1" customWidth="1"/>
    <col min="10" max="16384" width="9.140625" style="38" customWidth="1"/>
  </cols>
  <sheetData>
    <row r="1" spans="1:8" ht="14.25">
      <c r="A1" s="147" t="s">
        <v>108</v>
      </c>
      <c r="B1" s="147"/>
      <c r="C1" s="147"/>
      <c r="D1" s="147"/>
      <c r="E1" s="147"/>
      <c r="F1" s="147"/>
      <c r="G1" s="147"/>
      <c r="H1" s="147"/>
    </row>
    <row r="2" spans="1:8" ht="46.5" customHeight="1">
      <c r="A2" s="148" t="s">
        <v>96</v>
      </c>
      <c r="B2" s="148"/>
      <c r="C2" s="148"/>
      <c r="D2" s="148"/>
      <c r="E2" s="148"/>
      <c r="F2" s="148"/>
      <c r="G2" s="148"/>
      <c r="H2" s="148"/>
    </row>
    <row r="3" spans="1:8" ht="15">
      <c r="A3" s="34"/>
      <c r="B3" s="34"/>
      <c r="C3" s="35"/>
      <c r="D3" s="34"/>
      <c r="E3" s="35"/>
      <c r="F3" s="36"/>
      <c r="G3" s="35"/>
      <c r="H3" s="35"/>
    </row>
    <row r="4" spans="1:8" ht="78">
      <c r="A4" s="33" t="s">
        <v>60</v>
      </c>
      <c r="B4" s="37" t="s">
        <v>1</v>
      </c>
      <c r="C4" s="37" t="s">
        <v>54</v>
      </c>
      <c r="D4" s="37" t="s">
        <v>55</v>
      </c>
      <c r="E4" s="37" t="s">
        <v>56</v>
      </c>
      <c r="F4" s="37" t="s">
        <v>57</v>
      </c>
      <c r="G4" s="37" t="s">
        <v>58</v>
      </c>
      <c r="H4" s="37" t="s">
        <v>59</v>
      </c>
    </row>
    <row r="5" spans="1:8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15">
      <c r="A6" s="142" t="s">
        <v>80</v>
      </c>
      <c r="B6" s="142"/>
      <c r="C6" s="30">
        <f>C8+C12</f>
        <v>732.7</v>
      </c>
      <c r="D6" s="33"/>
      <c r="E6" s="31"/>
      <c r="F6" s="30">
        <f>F7+F11</f>
        <v>4309602.08</v>
      </c>
      <c r="G6" s="30"/>
      <c r="H6" s="30"/>
    </row>
    <row r="7" spans="1:8" ht="15">
      <c r="A7" s="142" t="s">
        <v>101</v>
      </c>
      <c r="B7" s="142"/>
      <c r="C7" s="30"/>
      <c r="D7" s="33"/>
      <c r="E7" s="31"/>
      <c r="F7" s="30">
        <f>F8</f>
        <v>2210177.43</v>
      </c>
      <c r="G7" s="30"/>
      <c r="H7" s="30"/>
    </row>
    <row r="8" spans="1:8" ht="15">
      <c r="A8" s="146">
        <v>1</v>
      </c>
      <c r="B8" s="143" t="s">
        <v>82</v>
      </c>
      <c r="C8" s="149">
        <v>362.1</v>
      </c>
      <c r="D8" s="143" t="s">
        <v>78</v>
      </c>
      <c r="E8" s="31" t="s">
        <v>81</v>
      </c>
      <c r="F8" s="30">
        <f>F9+F10</f>
        <v>2210177.43</v>
      </c>
      <c r="G8" s="30">
        <f>G9+G10</f>
        <v>6103.78</v>
      </c>
      <c r="H8" s="30">
        <f>H9+H10</f>
        <v>7066</v>
      </c>
    </row>
    <row r="9" spans="1:8" ht="15">
      <c r="A9" s="146">
        <v>1144</v>
      </c>
      <c r="B9" s="143"/>
      <c r="C9" s="149"/>
      <c r="D9" s="143"/>
      <c r="E9" s="31" t="s">
        <v>53</v>
      </c>
      <c r="F9" s="30">
        <v>2163870.6</v>
      </c>
      <c r="G9" s="30">
        <f>F9/C8+0.01</f>
        <v>5975.9</v>
      </c>
      <c r="H9" s="30">
        <v>6918</v>
      </c>
    </row>
    <row r="10" spans="1:8" ht="15">
      <c r="A10" s="146">
        <v>1145</v>
      </c>
      <c r="B10" s="143"/>
      <c r="C10" s="149"/>
      <c r="D10" s="143"/>
      <c r="E10" s="31" t="s">
        <v>79</v>
      </c>
      <c r="F10" s="30">
        <f>F9*0.0214</f>
        <v>46306.83</v>
      </c>
      <c r="G10" s="30">
        <f>F10/C8</f>
        <v>127.88</v>
      </c>
      <c r="H10" s="30">
        <v>148</v>
      </c>
    </row>
    <row r="11" spans="1:8" ht="15">
      <c r="A11" s="143" t="s">
        <v>102</v>
      </c>
      <c r="B11" s="143"/>
      <c r="C11" s="75"/>
      <c r="D11" s="33"/>
      <c r="E11" s="31"/>
      <c r="F11" s="30">
        <f>F12</f>
        <v>2099424.65</v>
      </c>
      <c r="G11" s="30"/>
      <c r="H11" s="30"/>
    </row>
    <row r="12" spans="1:8" ht="15">
      <c r="A12" s="146">
        <v>2</v>
      </c>
      <c r="B12" s="143" t="s">
        <v>83</v>
      </c>
      <c r="C12" s="149">
        <v>370.6</v>
      </c>
      <c r="D12" s="143" t="s">
        <v>78</v>
      </c>
      <c r="E12" s="31" t="s">
        <v>81</v>
      </c>
      <c r="F12" s="30">
        <f>F13+F14</f>
        <v>2099424.65</v>
      </c>
      <c r="G12" s="30">
        <f>G13+G14</f>
        <v>5664.93</v>
      </c>
      <c r="H12" s="30">
        <f>H13+H14</f>
        <v>7066</v>
      </c>
    </row>
    <row r="13" spans="1:8" ht="15">
      <c r="A13" s="146">
        <v>1146</v>
      </c>
      <c r="B13" s="143"/>
      <c r="C13" s="149"/>
      <c r="D13" s="143"/>
      <c r="E13" s="31" t="s">
        <v>53</v>
      </c>
      <c r="F13" s="30">
        <v>2055438.27</v>
      </c>
      <c r="G13" s="30">
        <f>F13/C12</f>
        <v>5546.24</v>
      </c>
      <c r="H13" s="30">
        <v>6918</v>
      </c>
    </row>
    <row r="14" spans="1:8" ht="15">
      <c r="A14" s="146">
        <v>1147</v>
      </c>
      <c r="B14" s="143"/>
      <c r="C14" s="149"/>
      <c r="D14" s="143"/>
      <c r="E14" s="31" t="s">
        <v>79</v>
      </c>
      <c r="F14" s="30">
        <f>F13*0.0214</f>
        <v>43986.38</v>
      </c>
      <c r="G14" s="30">
        <f>F14/C12</f>
        <v>118.69</v>
      </c>
      <c r="H14" s="30">
        <v>148</v>
      </c>
    </row>
    <row r="15" spans="1:8" ht="15">
      <c r="A15" s="143" t="s">
        <v>102</v>
      </c>
      <c r="B15" s="143"/>
      <c r="C15" s="75">
        <v>0</v>
      </c>
      <c r="D15" s="33"/>
      <c r="E15" s="31"/>
      <c r="F15" s="30">
        <v>0</v>
      </c>
      <c r="G15" s="30">
        <v>0</v>
      </c>
      <c r="H15" s="30">
        <v>0</v>
      </c>
    </row>
    <row r="16" spans="1:8" ht="15">
      <c r="A16" s="76"/>
      <c r="B16" s="76"/>
      <c r="C16" s="77"/>
      <c r="D16" s="76"/>
      <c r="E16" s="78"/>
      <c r="F16" s="79"/>
      <c r="G16" s="79"/>
      <c r="H16" s="79"/>
    </row>
    <row r="18" spans="1:37" s="3" customFormat="1" ht="36" customHeight="1">
      <c r="A18" s="145" t="s">
        <v>87</v>
      </c>
      <c r="B18" s="145"/>
      <c r="C18" s="145"/>
      <c r="D18" s="145"/>
      <c r="E18" s="145"/>
      <c r="F18" s="145"/>
      <c r="G18" s="145"/>
      <c r="H18" s="145"/>
      <c r="L18" s="46"/>
      <c r="N18" s="46"/>
      <c r="Q18" s="46"/>
      <c r="T18" s="46"/>
      <c r="Y18" s="46"/>
      <c r="AB18" s="46"/>
      <c r="AC18" s="46"/>
      <c r="AE18" s="46"/>
      <c r="AF18" s="46"/>
      <c r="AH18" s="46"/>
      <c r="AK18" s="46"/>
    </row>
    <row r="19" spans="1:37" s="3" customFormat="1" ht="13.5">
      <c r="A19" s="44"/>
      <c r="B19" s="44"/>
      <c r="C19" s="44"/>
      <c r="D19" s="44"/>
      <c r="E19" s="44"/>
      <c r="F19" s="44"/>
      <c r="G19" s="44"/>
      <c r="H19" s="44"/>
      <c r="L19" s="46"/>
      <c r="N19" s="46"/>
      <c r="Q19" s="46"/>
      <c r="T19" s="46"/>
      <c r="Y19" s="46"/>
      <c r="AB19" s="46"/>
      <c r="AC19" s="46"/>
      <c r="AE19" s="46"/>
      <c r="AF19" s="46"/>
      <c r="AH19" s="46"/>
      <c r="AK19" s="46"/>
    </row>
    <row r="20" spans="1:37" s="39" customFormat="1" ht="64.5" customHeight="1">
      <c r="A20" s="49" t="s">
        <v>88</v>
      </c>
      <c r="B20" s="144" t="s">
        <v>89</v>
      </c>
      <c r="C20" s="144"/>
      <c r="D20" s="144"/>
      <c r="E20" s="144"/>
      <c r="F20" s="144"/>
      <c r="G20" s="144"/>
      <c r="H20" s="144"/>
      <c r="L20" s="48"/>
      <c r="N20" s="48"/>
      <c r="Q20" s="48"/>
      <c r="T20" s="48"/>
      <c r="Y20" s="48"/>
      <c r="AB20" s="48"/>
      <c r="AC20" s="48"/>
      <c r="AE20" s="48"/>
      <c r="AF20" s="48"/>
      <c r="AH20" s="48"/>
      <c r="AK20" s="48"/>
    </row>
    <row r="21" spans="1:37" s="39" customFormat="1" ht="15">
      <c r="A21" s="49" t="s">
        <v>90</v>
      </c>
      <c r="B21" s="144" t="s">
        <v>91</v>
      </c>
      <c r="C21" s="144"/>
      <c r="D21" s="144"/>
      <c r="E21" s="144"/>
      <c r="F21" s="144"/>
      <c r="G21" s="144"/>
      <c r="H21" s="144"/>
      <c r="L21" s="48"/>
      <c r="N21" s="48"/>
      <c r="Q21" s="48"/>
      <c r="T21" s="48"/>
      <c r="Y21" s="48"/>
      <c r="AB21" s="48"/>
      <c r="AC21" s="48"/>
      <c r="AE21" s="48"/>
      <c r="AF21" s="48"/>
      <c r="AH21" s="48"/>
      <c r="AK21" s="48"/>
    </row>
    <row r="22" spans="1:37" s="39" customFormat="1" ht="32.25" customHeight="1">
      <c r="A22" s="49" t="s">
        <v>92</v>
      </c>
      <c r="B22" s="144" t="s">
        <v>93</v>
      </c>
      <c r="C22" s="144"/>
      <c r="D22" s="144"/>
      <c r="E22" s="144"/>
      <c r="F22" s="144"/>
      <c r="G22" s="144"/>
      <c r="H22" s="144"/>
      <c r="L22" s="48"/>
      <c r="N22" s="48"/>
      <c r="Q22" s="48"/>
      <c r="T22" s="48"/>
      <c r="Y22" s="48"/>
      <c r="AB22" s="48"/>
      <c r="AC22" s="48"/>
      <c r="AE22" s="48"/>
      <c r="AF22" s="48"/>
      <c r="AH22" s="48"/>
      <c r="AK22" s="48"/>
    </row>
    <row r="23" spans="1:37" s="3" customFormat="1" ht="33" customHeight="1">
      <c r="A23" s="50" t="s">
        <v>94</v>
      </c>
      <c r="B23" s="144" t="s">
        <v>95</v>
      </c>
      <c r="C23" s="144"/>
      <c r="D23" s="144"/>
      <c r="E23" s="144"/>
      <c r="F23" s="144"/>
      <c r="G23" s="144"/>
      <c r="H23" s="144"/>
      <c r="L23" s="46"/>
      <c r="N23" s="46"/>
      <c r="Q23" s="46"/>
      <c r="T23" s="46"/>
      <c r="Y23" s="46"/>
      <c r="AB23" s="46"/>
      <c r="AC23" s="46"/>
      <c r="AE23" s="46"/>
      <c r="AF23" s="46"/>
      <c r="AH23" s="46"/>
      <c r="AK23" s="46"/>
    </row>
    <row r="24" spans="1:37" s="3" customFormat="1" ht="13.5">
      <c r="A24" s="45"/>
      <c r="C24" s="45"/>
      <c r="H24" s="46"/>
      <c r="L24" s="46"/>
      <c r="N24" s="46"/>
      <c r="Q24" s="46"/>
      <c r="T24" s="46"/>
      <c r="Y24" s="46"/>
      <c r="AB24" s="46"/>
      <c r="AC24" s="46"/>
      <c r="AE24" s="46"/>
      <c r="AF24" s="46"/>
      <c r="AH24" s="46"/>
      <c r="AK24" s="46"/>
    </row>
    <row r="25" spans="1:37" s="3" customFormat="1" ht="14.25">
      <c r="A25" s="43" t="s">
        <v>38</v>
      </c>
      <c r="B25" s="39"/>
      <c r="C25" s="47"/>
      <c r="D25" s="39"/>
      <c r="E25" s="39"/>
      <c r="F25" s="39"/>
      <c r="G25" s="39"/>
      <c r="H25" s="48"/>
      <c r="L25" s="46"/>
      <c r="N25" s="46"/>
      <c r="Q25" s="46"/>
      <c r="T25" s="46"/>
      <c r="Y25" s="46"/>
      <c r="AB25" s="46"/>
      <c r="AC25" s="46"/>
      <c r="AE25" s="46"/>
      <c r="AF25" s="46"/>
      <c r="AH25" s="46"/>
      <c r="AK25" s="46"/>
    </row>
    <row r="26" spans="1:37" s="3" customFormat="1" ht="14.25">
      <c r="A26" s="43" t="s">
        <v>39</v>
      </c>
      <c r="B26" s="39"/>
      <c r="C26" s="47"/>
      <c r="D26" s="39"/>
      <c r="E26" s="39"/>
      <c r="F26" s="39"/>
      <c r="G26" s="39"/>
      <c r="H26" s="48"/>
      <c r="L26" s="46"/>
      <c r="N26" s="46"/>
      <c r="Q26" s="46"/>
      <c r="T26" s="46"/>
      <c r="Y26" s="46"/>
      <c r="AB26" s="46"/>
      <c r="AC26" s="46"/>
      <c r="AE26" s="46"/>
      <c r="AF26" s="46"/>
      <c r="AH26" s="46"/>
      <c r="AK26" s="46"/>
    </row>
    <row r="27" spans="1:37" s="3" customFormat="1" ht="14.25">
      <c r="A27" s="43" t="s">
        <v>40</v>
      </c>
      <c r="B27" s="39"/>
      <c r="C27" s="47"/>
      <c r="D27" s="39"/>
      <c r="E27" s="39"/>
      <c r="F27" s="39"/>
      <c r="G27" s="39"/>
      <c r="H27" s="48"/>
      <c r="L27" s="46"/>
      <c r="N27" s="46"/>
      <c r="Q27" s="46"/>
      <c r="T27" s="46"/>
      <c r="Y27" s="46"/>
      <c r="AB27" s="46"/>
      <c r="AC27" s="46"/>
      <c r="AE27" s="46"/>
      <c r="AF27" s="46"/>
      <c r="AH27" s="46"/>
      <c r="AK27" s="46"/>
    </row>
  </sheetData>
  <sheetProtection/>
  <autoFilter ref="A5:H5"/>
  <mergeCells count="19">
    <mergeCell ref="A1:H1"/>
    <mergeCell ref="B21:H21"/>
    <mergeCell ref="A2:H2"/>
    <mergeCell ref="D8:D10"/>
    <mergeCell ref="D12:D14"/>
    <mergeCell ref="B8:B10"/>
    <mergeCell ref="B12:B14"/>
    <mergeCell ref="C8:C10"/>
    <mergeCell ref="C12:C14"/>
    <mergeCell ref="A7:B7"/>
    <mergeCell ref="A6:B6"/>
    <mergeCell ref="A11:B11"/>
    <mergeCell ref="A15:B15"/>
    <mergeCell ref="B22:H22"/>
    <mergeCell ref="B23:H23"/>
    <mergeCell ref="A18:H18"/>
    <mergeCell ref="B20:H20"/>
    <mergeCell ref="A8:A10"/>
    <mergeCell ref="A12:A1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mashnistka</cp:lastModifiedBy>
  <cp:lastPrinted>2016-02-01T07:26:34Z</cp:lastPrinted>
  <dcterms:created xsi:type="dcterms:W3CDTF">2014-04-25T08:41:06Z</dcterms:created>
  <dcterms:modified xsi:type="dcterms:W3CDTF">2016-02-01T07:27:07Z</dcterms:modified>
  <cp:category/>
  <cp:version/>
  <cp:contentType/>
  <cp:contentStatus/>
</cp:coreProperties>
</file>